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3\共有\町民課\07 浄化槽\06 調査・報告\300202迄 公営企業に係る「経営比較分析表」の分析等について\【経営比較分析表】2016_013323_47_1718\【経営比較分析表】2016_013323_47_1718\回答用\"/>
    </mc:Choice>
  </mc:AlternateContent>
  <workbookProtection workbookPassword="B319" lockStructure="1"/>
  <bookViews>
    <workbookView xWindow="0" yWindow="0" windowWidth="8655" windowHeight="1102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<sst xmlns="http://schemas.openxmlformats.org/spreadsheetml/2006/main" count="256" uniqueCount="126">
  <si>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</si>
  <si>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</si>
  <si>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</si>
  <si>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</si>
  <si>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</si>
  <si>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</si>
  <si>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</si>
  <si>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</si>
  <si>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</si>
  <si>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</si>
  <si>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</si>
  <si>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</si>
  <si>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</si>
  <si>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</si>
  <si>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</si>
  <si>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</si>
  <si>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</si>
  <si>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</si>
  <si>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</si>
  <si>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</si>
  <si>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</si>
  <si>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</si>
  <si>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</si>
  <si>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</si>
  <si>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</si>
  <si>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</si>
  <si>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</si>
  <si>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</si>
  <si>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</si>
  <si>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</si>
  <si>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</si>
  <si>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</si>
  <si>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</si>
  <si>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</si>
  <si>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</si>
  <si>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</si>
  <si>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</si>
  <si>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</si>
  <si>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</si>
  <si>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</si>
  <si>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</si>
  <si>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</si>
  <si>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</si>
  <si>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</si>
  <si>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</si>
  <si>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</si>
  <si>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</si>
  <si>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</si>
  <si>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</si>
  <si>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</si>
  <si>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</si>
  <si>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</si>
  <si>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</si>
  <si>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</si>
  <si>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</si>
  <si>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</si>
  <si>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</si>
  <si>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</si>
  <si>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</si>
  <si>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</si>
  <si>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</si>
  <si>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</si>
  <si>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</si>
  <si>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</si>
  <si>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</si>
  <si>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</si>
  <si>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</si>
  <si>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</si>
  <si>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</si>
  <si>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</si>
  <si>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</si>
  <si>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</si>
  <si>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</si>
  <si>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</si>
  <si>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</si>
  <si>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</si>
  <si>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</si>
  <si>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</si>
  <si>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</si>
  <si>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</si>
  <si>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</si>
  <si>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</si>
  <si>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</si>
  <si>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</si>
  <si>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</si>
  <si>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</si>
  <si>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</si>
  <si>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</si>
  <si>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</si>
  <si>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</si>
  <si>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</si>
  <si>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</si>
  <si>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</si>
  <si>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</si>
  <si>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</si>
  <si>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</si>
  <si>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</si>
  <si>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</si>
  <si>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</si>
  <si>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</si>
  <si>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</si>
  <si>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</si>
  <si>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</si>
  <si>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</si>
  <si>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</si>
  <si>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</si>
  <si>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</si>
  <si>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</si>
  <si>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</si>
  <si>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</si>
  <si>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福島町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</si>
  <si>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</si>
  <si>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</si>
  <si>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</si>
  <si>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</si>
  <si>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</si>
  <si>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</si>
  <si>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</si>
  <si>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</si>
  <si>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</si>
  <si>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</si>
  <si>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</si>
  <si>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について３１％前後を推移しており、現状において赤字である。現在事業を進めるにあたり、浄化槽使用料以外の歳入の主たるものは国庫補助金、企業債、過疎債、一般会計からの繰入金(以下繰入金）で、その中でも繰入金の占める割合が高い現状にある。事業開始から浄化槽の設置促進を第一としてすすめてきた経緯もあり、現状では収益確保は極めて厳しい現状にある。今後、経営健全化をはかる上で収益確保が最重要と思われる。</t>
    <rPh sb="0" eb="3">
      <t>シュウエキテキ</t>
    </rPh>
    <rPh sb="3" eb="5">
      <t>シュウシ</t>
    </rPh>
    <rPh sb="5" eb="7">
      <t>ヒリツ</t>
    </rPh>
    <rPh sb="14" eb="16">
      <t>ゼンゴ</t>
    </rPh>
    <rPh sb="17" eb="19">
      <t>スイイ</t>
    </rPh>
    <rPh sb="24" eb="26">
      <t>ゲンジョウ</t>
    </rPh>
    <rPh sb="30" eb="32">
      <t>アカジ</t>
    </rPh>
    <rPh sb="36" eb="38">
      <t>ゲンザイ</t>
    </rPh>
    <rPh sb="38" eb="40">
      <t>ジギョウ</t>
    </rPh>
    <rPh sb="41" eb="42">
      <t>スス</t>
    </rPh>
    <rPh sb="49" eb="52">
      <t>ジョウカソウ</t>
    </rPh>
    <rPh sb="52" eb="55">
      <t>シヨウリョウ</t>
    </rPh>
    <rPh sb="55" eb="57">
      <t>イガイ</t>
    </rPh>
    <rPh sb="58" eb="60">
      <t>サイニュウ</t>
    </rPh>
    <rPh sb="61" eb="62">
      <t>シュ</t>
    </rPh>
    <rPh sb="67" eb="68">
      <t>コク</t>
    </rPh>
    <rPh sb="68" eb="69">
      <t>コ</t>
    </rPh>
    <rPh sb="69" eb="72">
      <t>ホジョキン</t>
    </rPh>
    <rPh sb="73" eb="75">
      <t>キギョウ</t>
    </rPh>
    <rPh sb="75" eb="76">
      <t>サイ</t>
    </rPh>
    <rPh sb="77" eb="79">
      <t>カソ</t>
    </rPh>
    <rPh sb="79" eb="80">
      <t>サイ</t>
    </rPh>
    <rPh sb="81" eb="83">
      <t>イッパン</t>
    </rPh>
    <rPh sb="83" eb="85">
      <t>カイケイ</t>
    </rPh>
    <rPh sb="88" eb="90">
      <t>クリイレ</t>
    </rPh>
    <rPh sb="90" eb="91">
      <t>キン</t>
    </rPh>
    <rPh sb="92" eb="94">
      <t>イカ</t>
    </rPh>
    <rPh sb="94" eb="96">
      <t>クリイレ</t>
    </rPh>
    <rPh sb="96" eb="97">
      <t>キン</t>
    </rPh>
    <rPh sb="102" eb="103">
      <t>ナカ</t>
    </rPh>
    <rPh sb="105" eb="108">
      <t>クリイレキン</t>
    </rPh>
    <rPh sb="109" eb="110">
      <t>シ</t>
    </rPh>
    <rPh sb="112" eb="114">
      <t>ワリアイ</t>
    </rPh>
    <rPh sb="115" eb="116">
      <t>タカ</t>
    </rPh>
    <rPh sb="117" eb="119">
      <t>ゲンジョウ</t>
    </rPh>
    <rPh sb="123" eb="125">
      <t>ジギョウ</t>
    </rPh>
    <rPh sb="125" eb="127">
      <t>カイシ</t>
    </rPh>
    <rPh sb="129" eb="132">
      <t>ジョウカソウ</t>
    </rPh>
    <rPh sb="133" eb="135">
      <t>セッチ</t>
    </rPh>
    <rPh sb="135" eb="137">
      <t>ソクシン</t>
    </rPh>
    <rPh sb="138" eb="140">
      <t>ダイイチ</t>
    </rPh>
    <rPh sb="149" eb="151">
      <t>ケイイ</t>
    </rPh>
    <rPh sb="155" eb="157">
      <t>ゲンジョウ</t>
    </rPh>
    <rPh sb="159" eb="161">
      <t>シュウエキ</t>
    </rPh>
    <rPh sb="161" eb="163">
      <t>カクホ</t>
    </rPh>
    <rPh sb="164" eb="165">
      <t>キワ</t>
    </rPh>
    <rPh sb="167" eb="168">
      <t>キビ</t>
    </rPh>
    <rPh sb="170" eb="172">
      <t>ゲンジョウ</t>
    </rPh>
    <rPh sb="176" eb="178">
      <t>コンゴ</t>
    </rPh>
    <rPh sb="179" eb="181">
      <t>ケイエイ</t>
    </rPh>
    <rPh sb="181" eb="184">
      <t>ケンゼンカ</t>
    </rPh>
    <rPh sb="188" eb="189">
      <t>ウエ</t>
    </rPh>
    <rPh sb="190" eb="192">
      <t>シュウエキ</t>
    </rPh>
    <rPh sb="192" eb="194">
      <t>カクホ</t>
    </rPh>
    <rPh sb="195" eb="198">
      <t>サイジュウヨウ</t>
    </rPh>
    <rPh sb="199" eb="200">
      <t>オモ</t>
    </rPh>
    <phoneticPr fontId="4"/>
  </si>
  <si>
    <t>事業開始が平成２３年からなので、設置した浄化槽については老朽化はみられないが、譲渡された浄化槽については今後注視する必要がある。</t>
    <rPh sb="0" eb="2">
      <t>ジギョウ</t>
    </rPh>
    <rPh sb="2" eb="4">
      <t>カイシ</t>
    </rPh>
    <rPh sb="5" eb="7">
      <t>ヘイセイ</t>
    </rPh>
    <rPh sb="9" eb="10">
      <t>ネン</t>
    </rPh>
    <rPh sb="16" eb="18">
      <t>セッチ</t>
    </rPh>
    <rPh sb="20" eb="23">
      <t>ジョウカソウ</t>
    </rPh>
    <rPh sb="28" eb="31">
      <t>ロウキュウカ</t>
    </rPh>
    <rPh sb="39" eb="41">
      <t>ジョウト</t>
    </rPh>
    <rPh sb="44" eb="47">
      <t>ジョウカソウ</t>
    </rPh>
    <rPh sb="52" eb="54">
      <t>コンゴ</t>
    </rPh>
    <rPh sb="54" eb="56">
      <t>チュウシ</t>
    </rPh>
    <rPh sb="58" eb="60">
      <t>ヒツヨウ</t>
    </rPh>
    <phoneticPr fontId="4"/>
  </si>
  <si>
    <t>平成２３年度より河川等の衛生環境改善のため浄化槽の設置を第一として事業をすすめてきた。今後も設置推進を主として事業をすすめていく予定だが、人口減少及び高齢化による設置希望者の減少それに伴う収益の低迷等を考慮すると、将来的には浄化槽の安定した維持管理のため使用料の改定も検討する必要がでてくると思われる。</t>
    <rPh sb="0" eb="2">
      <t>ヘイセイ</t>
    </rPh>
    <rPh sb="4" eb="5">
      <t>ネン</t>
    </rPh>
    <rPh sb="5" eb="6">
      <t>ド</t>
    </rPh>
    <rPh sb="8" eb="10">
      <t>カセン</t>
    </rPh>
    <rPh sb="10" eb="11">
      <t>トウ</t>
    </rPh>
    <rPh sb="12" eb="14">
      <t>エイセイ</t>
    </rPh>
    <rPh sb="14" eb="16">
      <t>カンキョウ</t>
    </rPh>
    <rPh sb="16" eb="18">
      <t>カイゼン</t>
    </rPh>
    <rPh sb="21" eb="24">
      <t>ジョウカソウ</t>
    </rPh>
    <rPh sb="25" eb="27">
      <t>セッチ</t>
    </rPh>
    <rPh sb="28" eb="30">
      <t>ダイイチ</t>
    </rPh>
    <rPh sb="33" eb="35">
      <t>ジギョウ</t>
    </rPh>
    <rPh sb="43" eb="45">
      <t>コンゴ</t>
    </rPh>
    <rPh sb="46" eb="48">
      <t>セッチ</t>
    </rPh>
    <rPh sb="48" eb="50">
      <t>スイシン</t>
    </rPh>
    <rPh sb="51" eb="52">
      <t>オモ</t>
    </rPh>
    <rPh sb="55" eb="57">
      <t>ジギョウ</t>
    </rPh>
    <rPh sb="64" eb="66">
      <t>ヨテイ</t>
    </rPh>
    <rPh sb="69" eb="71">
      <t>ジンコウ</t>
    </rPh>
    <rPh sb="71" eb="73">
      <t>ゲンショウ</t>
    </rPh>
    <rPh sb="73" eb="74">
      <t>オヨ</t>
    </rPh>
    <rPh sb="75" eb="78">
      <t>コウレイカ</t>
    </rPh>
    <rPh sb="81" eb="83">
      <t>セッチ</t>
    </rPh>
    <rPh sb="83" eb="86">
      <t>キボウシャ</t>
    </rPh>
    <rPh sb="87" eb="89">
      <t>ゲンショウ</t>
    </rPh>
    <rPh sb="92" eb="93">
      <t>トモナ</t>
    </rPh>
    <rPh sb="94" eb="96">
      <t>シュウエキ</t>
    </rPh>
    <rPh sb="97" eb="99">
      <t>テイメイ</t>
    </rPh>
    <rPh sb="99" eb="100">
      <t>トウ</t>
    </rPh>
    <rPh sb="101" eb="103">
      <t>コウリョ</t>
    </rPh>
    <rPh sb="107" eb="110">
      <t>ショウライテキ</t>
    </rPh>
    <rPh sb="112" eb="115">
      <t>ジョウカソウ</t>
    </rPh>
    <rPh sb="116" eb="118">
      <t>アンテイ</t>
    </rPh>
    <rPh sb="120" eb="122">
      <t>イジ</t>
    </rPh>
    <rPh sb="122" eb="124">
      <t>カンリ</t>
    </rPh>
    <rPh sb="127" eb="130">
      <t>シヨウリョウ</t>
    </rPh>
    <rPh sb="131" eb="133">
      <t>カイテイ</t>
    </rPh>
    <rPh sb="134" eb="136">
      <t>ケントウ</t>
    </rPh>
    <rPh sb="138" eb="140">
      <t>ヒツヨウ</t>
    </rPh>
    <rPh sb="146" eb="147">
      <t>オモ</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</si>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</sst>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102752"/>
        <c:axId val="23110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1102752"/>
        <c:axId val="231103144"/>
      </c:lineChart>
      <c:dateAx>
        <c:axId val="231102752"/>
        <c:scaling>
          <c:orientation val="minMax"/>
        </c:scaling>
        <c:delete val="1"/>
        <c:axPos val="b"/>
        <c:numFmt formatCode="ge" sourceLinked="1"/>
        <c:majorTickMark val="none"/>
        <c:minorTickMark val="none"/>
        <c:tickLblPos val="none"/>
        <c:crossAx val="231103144"/>
        <c:crosses val="autoZero"/>
        <c:auto val="1"/>
        <c:lblOffset val="100"/>
        <c:baseTimeUnit val="years"/>
      </c:dateAx>
      <c:valAx>
        <c:axId val="23110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264248"/>
        <c:axId val="1372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37264248"/>
        <c:axId val="137264640"/>
      </c:lineChart>
      <c:dateAx>
        <c:axId val="137264248"/>
        <c:scaling>
          <c:orientation val="minMax"/>
        </c:scaling>
        <c:delete val="1"/>
        <c:axPos val="b"/>
        <c:numFmt formatCode="ge" sourceLinked="1"/>
        <c:majorTickMark val="none"/>
        <c:minorTickMark val="none"/>
        <c:tickLblPos val="none"/>
        <c:crossAx val="137264640"/>
        <c:crosses val="autoZero"/>
        <c:auto val="1"/>
        <c:lblOffset val="100"/>
        <c:baseTimeUnit val="years"/>
      </c:dateAx>
      <c:valAx>
        <c:axId val="1372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6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97555720"/>
        <c:axId val="19755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97555720"/>
        <c:axId val="197556112"/>
      </c:lineChart>
      <c:dateAx>
        <c:axId val="197555720"/>
        <c:scaling>
          <c:orientation val="minMax"/>
        </c:scaling>
        <c:delete val="1"/>
        <c:axPos val="b"/>
        <c:numFmt formatCode="ge" sourceLinked="1"/>
        <c:majorTickMark val="none"/>
        <c:minorTickMark val="none"/>
        <c:tickLblPos val="none"/>
        <c:crossAx val="197556112"/>
        <c:crosses val="autoZero"/>
        <c:auto val="1"/>
        <c:lblOffset val="100"/>
        <c:baseTimeUnit val="years"/>
      </c:dateAx>
      <c:valAx>
        <c:axId val="19755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5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37.090000000000003</c:v>
                </c:pt>
                <c:pt idx="1">
                  <c:v>34</c:v>
                </c:pt>
                <c:pt idx="2">
                  <c:v>33.130000000000003</c:v>
                </c:pt>
                <c:pt idx="3">
                  <c:v>28.13</c:v>
                </c:pt>
                <c:pt idx="4">
                  <c:v>24.22</c:v>
                </c:pt>
              </c:numCache>
            </c:numRef>
          </c:val>
        </c:ser>
        <c:dLbls>
          <c:showLegendKey val="0"/>
          <c:showVal val="0"/>
          <c:showCatName val="0"/>
          <c:showSerName val="0"/>
          <c:showPercent val="0"/>
          <c:showBubbleSize val="0"/>
        </c:dLbls>
        <c:gapWidth val="150"/>
        <c:axId val="229823456"/>
        <c:axId val="23110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823456"/>
        <c:axId val="231104496"/>
      </c:lineChart>
      <c:dateAx>
        <c:axId val="229823456"/>
        <c:scaling>
          <c:orientation val="minMax"/>
        </c:scaling>
        <c:delete val="1"/>
        <c:axPos val="b"/>
        <c:numFmt formatCode="ge" sourceLinked="1"/>
        <c:majorTickMark val="none"/>
        <c:minorTickMark val="none"/>
        <c:tickLblPos val="none"/>
        <c:crossAx val="231104496"/>
        <c:crosses val="autoZero"/>
        <c:auto val="1"/>
        <c:lblOffset val="100"/>
        <c:baseTimeUnit val="years"/>
      </c:dateAx>
      <c:valAx>
        <c:axId val="23110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105672"/>
        <c:axId val="23110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105672"/>
        <c:axId val="231106064"/>
      </c:lineChart>
      <c:dateAx>
        <c:axId val="231105672"/>
        <c:scaling>
          <c:orientation val="minMax"/>
        </c:scaling>
        <c:delete val="1"/>
        <c:axPos val="b"/>
        <c:numFmt formatCode="ge" sourceLinked="1"/>
        <c:majorTickMark val="none"/>
        <c:minorTickMark val="none"/>
        <c:tickLblPos val="none"/>
        <c:crossAx val="231106064"/>
        <c:crosses val="autoZero"/>
        <c:auto val="1"/>
        <c:lblOffset val="100"/>
        <c:baseTimeUnit val="years"/>
      </c:dateAx>
      <c:valAx>
        <c:axId val="23110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0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107240"/>
        <c:axId val="23110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107240"/>
        <c:axId val="231107632"/>
      </c:lineChart>
      <c:dateAx>
        <c:axId val="231107240"/>
        <c:scaling>
          <c:orientation val="minMax"/>
        </c:scaling>
        <c:delete val="1"/>
        <c:axPos val="b"/>
        <c:numFmt formatCode="ge" sourceLinked="1"/>
        <c:majorTickMark val="none"/>
        <c:minorTickMark val="none"/>
        <c:tickLblPos val="none"/>
        <c:crossAx val="231107632"/>
        <c:crosses val="autoZero"/>
        <c:auto val="1"/>
        <c:lblOffset val="100"/>
        <c:baseTimeUnit val="years"/>
      </c:dateAx>
      <c:valAx>
        <c:axId val="23110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0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090920"/>
        <c:axId val="23409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090920"/>
        <c:axId val="234091312"/>
      </c:lineChart>
      <c:dateAx>
        <c:axId val="234090920"/>
        <c:scaling>
          <c:orientation val="minMax"/>
        </c:scaling>
        <c:delete val="1"/>
        <c:axPos val="b"/>
        <c:numFmt formatCode="ge" sourceLinked="1"/>
        <c:majorTickMark val="none"/>
        <c:minorTickMark val="none"/>
        <c:tickLblPos val="none"/>
        <c:crossAx val="234091312"/>
        <c:crosses val="autoZero"/>
        <c:auto val="1"/>
        <c:lblOffset val="100"/>
        <c:baseTimeUnit val="years"/>
      </c:dateAx>
      <c:valAx>
        <c:axId val="23409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9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092488"/>
        <c:axId val="23409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092488"/>
        <c:axId val="234092880"/>
      </c:lineChart>
      <c:dateAx>
        <c:axId val="234092488"/>
        <c:scaling>
          <c:orientation val="minMax"/>
        </c:scaling>
        <c:delete val="1"/>
        <c:axPos val="b"/>
        <c:numFmt formatCode="ge" sourceLinked="1"/>
        <c:majorTickMark val="none"/>
        <c:minorTickMark val="none"/>
        <c:tickLblPos val="none"/>
        <c:crossAx val="234092880"/>
        <c:crosses val="autoZero"/>
        <c:auto val="1"/>
        <c:lblOffset val="100"/>
        <c:baseTimeUnit val="years"/>
      </c:dateAx>
      <c:valAx>
        <c:axId val="23409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9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094056"/>
        <c:axId val="27914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34094056"/>
        <c:axId val="279144544"/>
      </c:lineChart>
      <c:dateAx>
        <c:axId val="234094056"/>
        <c:scaling>
          <c:orientation val="minMax"/>
        </c:scaling>
        <c:delete val="1"/>
        <c:axPos val="b"/>
        <c:numFmt formatCode="ge" sourceLinked="1"/>
        <c:majorTickMark val="none"/>
        <c:minorTickMark val="none"/>
        <c:tickLblPos val="none"/>
        <c:crossAx val="279144544"/>
        <c:crosses val="autoZero"/>
        <c:auto val="1"/>
        <c:lblOffset val="100"/>
        <c:baseTimeUnit val="years"/>
      </c:dateAx>
      <c:valAx>
        <c:axId val="27914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9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37.090000000000003</c:v>
                </c:pt>
                <c:pt idx="1">
                  <c:v>34</c:v>
                </c:pt>
                <c:pt idx="2">
                  <c:v>33.130000000000003</c:v>
                </c:pt>
                <c:pt idx="3">
                  <c:v>27.97</c:v>
                </c:pt>
                <c:pt idx="4">
                  <c:v>24.13</c:v>
                </c:pt>
              </c:numCache>
            </c:numRef>
          </c:val>
        </c:ser>
        <c:dLbls>
          <c:showLegendKey val="0"/>
          <c:showVal val="0"/>
          <c:showCatName val="0"/>
          <c:showSerName val="0"/>
          <c:showPercent val="0"/>
          <c:showBubbleSize val="0"/>
        </c:dLbls>
        <c:gapWidth val="150"/>
        <c:axId val="279145720"/>
        <c:axId val="2791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79145720"/>
        <c:axId val="279146112"/>
      </c:lineChart>
      <c:dateAx>
        <c:axId val="279145720"/>
        <c:scaling>
          <c:orientation val="minMax"/>
        </c:scaling>
        <c:delete val="1"/>
        <c:axPos val="b"/>
        <c:numFmt formatCode="ge" sourceLinked="1"/>
        <c:majorTickMark val="none"/>
        <c:minorTickMark val="none"/>
        <c:tickLblPos val="none"/>
        <c:crossAx val="279146112"/>
        <c:crosses val="autoZero"/>
        <c:auto val="1"/>
        <c:lblOffset val="100"/>
        <c:baseTimeUnit val="years"/>
      </c:dateAx>
      <c:valAx>
        <c:axId val="2791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14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223.32</c:v>
                </c:pt>
                <c:pt idx="1">
                  <c:v>236.04</c:v>
                </c:pt>
                <c:pt idx="2">
                  <c:v>241.1</c:v>
                </c:pt>
                <c:pt idx="3">
                  <c:v>208</c:v>
                </c:pt>
                <c:pt idx="4">
                  <c:v>233.55</c:v>
                </c:pt>
              </c:numCache>
            </c:numRef>
          </c:val>
        </c:ser>
        <c:dLbls>
          <c:showLegendKey val="0"/>
          <c:showVal val="0"/>
          <c:showCatName val="0"/>
          <c:showSerName val="0"/>
          <c:showPercent val="0"/>
          <c:showBubbleSize val="0"/>
        </c:dLbls>
        <c:gapWidth val="150"/>
        <c:axId val="279147288"/>
        <c:axId val="2791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79147288"/>
        <c:axId val="279147680"/>
      </c:lineChart>
      <c:dateAx>
        <c:axId val="279147288"/>
        <c:scaling>
          <c:orientation val="minMax"/>
        </c:scaling>
        <c:delete val="1"/>
        <c:axPos val="b"/>
        <c:numFmt formatCode="ge" sourceLinked="1"/>
        <c:majorTickMark val="none"/>
        <c:minorTickMark val="none"/>
        <c:tickLblPos val="none"/>
        <c:crossAx val="279147680"/>
        <c:crosses val="autoZero"/>
        <c:auto val="1"/>
        <c:lblOffset val="100"/>
        <c:baseTimeUnit val="years"/>
      </c:dateAx>
      <c:valAx>
        <c:axId val="2791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14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北海道　福島町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125</v>
      </c>
      <c r="AE8" s="49"/>
      <c r="AF8" s="49"/>
      <c r="AG8" s="49"/>
      <c r="AH8" s="49"/>
      <c r="AI8" s="49"/>
      <c r="AJ8" s="49"/>
      <c r="AK8" s="4"/>
      <c r="AL8" s="50">
        <f>データ!S6</f>
        <v>4347</v>
      </c>
      <c r="AM8" s="50"/>
      <c r="AN8" s="50"/>
      <c r="AO8" s="50"/>
      <c r="AP8" s="50"/>
      <c r="AQ8" s="50"/>
      <c r="AR8" s="50"/>
      <c r="AS8" s="50"/>
      <c r="AT8" s="45">
        <f>データ!T6</f>
        <v>187.28</v>
      </c>
      <c r="AU8" s="45"/>
      <c r="AV8" s="45"/>
      <c r="AW8" s="45"/>
      <c r="AX8" s="45"/>
      <c r="AY8" s="45"/>
      <c r="AZ8" s="45"/>
      <c r="BA8" s="45"/>
      <c r="BB8" s="45">
        <f>データ!U6</f>
        <v>23.21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7.23</v>
      </c>
      <c r="Q10" s="45"/>
      <c r="R10" s="45"/>
      <c r="S10" s="45"/>
      <c r="T10" s="45"/>
      <c r="U10" s="45"/>
      <c r="V10" s="45"/>
      <c r="W10" s="45">
        <f>データ!Q6</f>
        <v>100</v>
      </c>
      <c r="X10" s="45"/>
      <c r="Y10" s="45"/>
      <c r="Z10" s="45"/>
      <c r="AA10" s="45"/>
      <c r="AB10" s="45"/>
      <c r="AC10" s="45"/>
      <c r="AD10" s="50">
        <f>データ!R6</f>
        <v>1700</v>
      </c>
      <c r="AE10" s="50"/>
      <c r="AF10" s="50"/>
      <c r="AG10" s="50"/>
      <c r="AH10" s="50"/>
      <c r="AI10" s="50"/>
      <c r="AJ10" s="50"/>
      <c r="AK10" s="2"/>
      <c r="AL10" s="50">
        <f>データ!V6</f>
        <v>310</v>
      </c>
      <c r="AM10" s="50"/>
      <c r="AN10" s="50"/>
      <c r="AO10" s="50"/>
      <c r="AP10" s="50"/>
      <c r="AQ10" s="50"/>
      <c r="AR10" s="50"/>
      <c r="AS10" s="50"/>
      <c r="AT10" s="45">
        <f>データ!W6</f>
        <v>0.01</v>
      </c>
      <c r="AU10" s="45"/>
      <c r="AV10" s="45"/>
      <c r="AW10" s="45"/>
      <c r="AX10" s="45"/>
      <c r="AY10" s="45"/>
      <c r="AZ10" s="45"/>
      <c r="BA10" s="45"/>
      <c r="BB10" s="45">
        <f>データ!X6</f>
        <v>31000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13323</v>
      </c>
      <c r="D6" s="33">
        <f t="shared" si="3"/>
        <v>47</v>
      </c>
      <c r="E6" s="33">
        <f t="shared" si="3"/>
        <v>18</v>
      </c>
      <c r="F6" s="33">
        <f t="shared" si="3"/>
        <v>0</v>
      </c>
      <c r="G6" s="33">
        <f t="shared" si="3"/>
        <v>0</v>
      </c>
      <c r="H6" s="33" t="str">
        <f t="shared" si="3"/>
        <v>北海道　福島町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7.23</v>
      </c>
      <c r="Q6" s="34">
        <f t="shared" si="3"/>
        <v>100</v>
      </c>
      <c r="R6" s="34">
        <f t="shared" si="3"/>
        <v>1700</v>
      </c>
      <c r="S6" s="34">
        <f t="shared" si="3"/>
        <v>4347</v>
      </c>
      <c r="T6" s="34">
        <f t="shared" si="3"/>
        <v>187.28</v>
      </c>
      <c r="U6" s="34">
        <f t="shared" si="3"/>
        <v>23.21</v>
      </c>
      <c r="V6" s="34">
        <f t="shared" si="3"/>
        <v>310</v>
      </c>
      <c r="W6" s="34">
        <f t="shared" si="3"/>
        <v>0.01</v>
      </c>
      <c r="X6" s="34">
        <f t="shared" si="3"/>
        <v>31000</v>
      </c>
      <c r="Y6" s="35">
        <f>IF(Y7="",NA(),Y7)</f>
        <v>37.090000000000003</v>
      </c>
      <c r="Z6" s="35">
        <f t="shared" ref="Z6:AH6" si="4">IF(Z7="",NA(),Z7)</f>
        <v>34</v>
      </c>
      <c r="AA6" s="35">
        <f t="shared" si="4"/>
        <v>33.130000000000003</v>
      </c>
      <c r="AB6" s="35">
        <f t="shared" si="4"/>
        <v>28.13</v>
      </c>
      <c r="AC6" s="35">
        <f t="shared" si="4"/>
        <v>24.22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37.090000000000003</v>
      </c>
      <c r="BR6" s="35">
        <f t="shared" ref="BR6:BZ6" si="8">IF(BR7="",NA(),BR7)</f>
        <v>34</v>
      </c>
      <c r="BS6" s="35">
        <f t="shared" si="8"/>
        <v>33.130000000000003</v>
      </c>
      <c r="BT6" s="35">
        <f t="shared" si="8"/>
        <v>27.97</v>
      </c>
      <c r="BU6" s="35">
        <f t="shared" si="8"/>
        <v>24.13</v>
      </c>
      <c r="BV6" s="35">
        <f t="shared" si="8"/>
        <v>58.78</v>
      </c>
      <c r="BW6" s="35">
        <f t="shared" si="8"/>
        <v>58.53</v>
      </c>
      <c r="BX6" s="35">
        <f t="shared" si="8"/>
        <v>57.93</v>
      </c>
      <c r="BY6" s="35">
        <f t="shared" si="8"/>
        <v>57.03</v>
      </c>
      <c r="BZ6" s="35">
        <f t="shared" si="8"/>
        <v>55.84</v>
      </c>
      <c r="CA6" s="34" t="str">
        <f>IF(CA7="","",IF(CA7="-","【-】","【"&amp;SUBSTITUTE(TEXT(CA7,"#,##0.00"),"-","△")&amp;"】"))</f>
        <v>【59.83】</v>
      </c>
      <c r="CB6" s="35">
        <f>IF(CB7="",NA(),CB7)</f>
        <v>223.32</v>
      </c>
      <c r="CC6" s="35">
        <f t="shared" ref="CC6:CK6" si="9">IF(CC7="",NA(),CC7)</f>
        <v>236.04</v>
      </c>
      <c r="CD6" s="35">
        <f t="shared" si="9"/>
        <v>241.1</v>
      </c>
      <c r="CE6" s="35">
        <f t="shared" si="9"/>
        <v>208</v>
      </c>
      <c r="CF6" s="35">
        <f t="shared" si="9"/>
        <v>233.55</v>
      </c>
      <c r="CG6" s="35">
        <f t="shared" si="9"/>
        <v>257.02999999999997</v>
      </c>
      <c r="CH6" s="35">
        <f t="shared" si="9"/>
        <v>266.57</v>
      </c>
      <c r="CI6" s="35">
        <f t="shared" si="9"/>
        <v>276.93</v>
      </c>
      <c r="CJ6" s="35">
        <f t="shared" si="9"/>
        <v>283.73</v>
      </c>
      <c r="CK6" s="35">
        <f t="shared" si="9"/>
        <v>287.57</v>
      </c>
      <c r="CL6" s="34" t="str">
        <f>IF(CL7="","",IF(CL7="-","【-】","【"&amp;SUBSTITUTE(TEXT(CL7,"#,##0.00"),"-","△")&amp;"】"))</f>
        <v>【268.69】</v>
      </c>
      <c r="CM6" s="35" t="str">
        <f>IF(CM7="",NA(),CM7)</f>
        <v>-</v>
      </c>
      <c r="CN6" s="35" t="str">
        <f t="shared" ref="CN6:CV6" si="10">IF(CN7="",NA(),CN7)</f>
        <v>-</v>
      </c>
      <c r="CO6" s="35" t="str">
        <f t="shared" si="10"/>
        <v>-</v>
      </c>
      <c r="CP6" s="35" t="str">
        <f t="shared" si="10"/>
        <v>-</v>
      </c>
      <c r="CQ6" s="35" t="str">
        <f t="shared" si="10"/>
        <v>-</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13323</v>
      </c>
      <c r="D7" s="37">
        <v>47</v>
      </c>
      <c r="E7" s="37">
        <v>18</v>
      </c>
      <c r="F7" s="37">
        <v>0</v>
      </c>
      <c r="G7" s="37">
        <v>0</v>
      </c>
      <c r="H7" s="37" t="s">
        <v>110</v>
      </c>
      <c r="I7" s="37" t="s">
        <v>111</v>
      </c>
      <c r="J7" s="37" t="s">
        <v>112</v>
      </c>
      <c r="K7" s="37" t="s">
        <v>113</v>
      </c>
      <c r="L7" s="37" t="s">
        <v>114</v>
      </c>
      <c r="M7" s="37"/>
      <c r="N7" s="38" t="s">
        <v>115</v>
      </c>
      <c r="O7" s="38" t="s">
        <v>116</v>
      </c>
      <c r="P7" s="38">
        <v>7.23</v>
      </c>
      <c r="Q7" s="38">
        <v>100</v>
      </c>
      <c r="R7" s="38">
        <v>1700</v>
      </c>
      <c r="S7" s="38">
        <v>4347</v>
      </c>
      <c r="T7" s="38">
        <v>187.28</v>
      </c>
      <c r="U7" s="38">
        <v>23.21</v>
      </c>
      <c r="V7" s="38">
        <v>310</v>
      </c>
      <c r="W7" s="38">
        <v>0.01</v>
      </c>
      <c r="X7" s="38">
        <v>31000</v>
      </c>
      <c r="Y7" s="38">
        <v>37.090000000000003</v>
      </c>
      <c r="Z7" s="38">
        <v>34</v>
      </c>
      <c r="AA7" s="38">
        <v>33.130000000000003</v>
      </c>
      <c r="AB7" s="38">
        <v>28.13</v>
      </c>
      <c r="AC7" s="38">
        <v>24.22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392.19</v>
      </c>
      <c r="BO7" s="38">
        <v>413.5</v>
      </c>
      <c r="BP7" s="38">
        <v>346.13</v>
      </c>
      <c r="BQ7" s="38">
        <v>37.090000000000003</v>
      </c>
      <c r="BR7" s="38">
        <v>34</v>
      </c>
      <c r="BS7" s="38">
        <v>33.130000000000003</v>
      </c>
      <c r="BT7" s="38">
        <v>27.97</v>
      </c>
      <c r="BU7" s="38">
        <v>24.13</v>
      </c>
      <c r="BV7" s="38">
        <v>58.78</v>
      </c>
      <c r="BW7" s="38">
        <v>58.53</v>
      </c>
      <c r="BX7" s="38">
        <v>57.93</v>
      </c>
      <c r="BY7" s="38">
        <v>57.03</v>
      </c>
      <c r="BZ7" s="38">
        <v>55.84</v>
      </c>
      <c r="CA7" s="38">
        <v>59.83</v>
      </c>
      <c r="CB7" s="38">
        <v>223.32</v>
      </c>
      <c r="CC7" s="38">
        <v>236.04</v>
      </c>
      <c r="CD7" s="38">
        <v>241.1</v>
      </c>
      <c r="CE7" s="38">
        <v>208</v>
      </c>
      <c r="CF7" s="38">
        <v>233.55</v>
      </c>
      <c r="CG7" s="38">
        <v>257.02999999999997</v>
      </c>
      <c r="CH7" s="38">
        <v>266.57</v>
      </c>
      <c r="CI7" s="38">
        <v>276.93</v>
      </c>
      <c r="CJ7" s="38">
        <v>283.73</v>
      </c>
      <c r="CK7" s="38">
        <v>287.57</v>
      </c>
      <c r="CL7" s="38">
        <v>268.69</v>
      </c>
      <c r="CM7" s="38" t="s">
        <v>115</v>
      </c>
      <c r="CN7" s="38" t="s">
        <v>115</v>
      </c>
      <c r="CO7" s="38" t="s">
        <v>115</v>
      </c>
      <c r="CP7" s="38" t="s">
        <v>115</v>
      </c>
      <c r="CQ7" s="38" t="s">
        <v>115</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2017-12-25T02:38:44Z</dcterms:created>
  <dcterms:modified xsi:type="dcterms:W3CDTF">2018-02-07T00:17:46Z</dcterms:modified>
  <cp:category/>
</cp:coreProperties>
</file>