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ohta\Desktop\"/>
    </mc:Choice>
  </mc:AlternateContent>
  <workbookProtection workbookPassword="A597" lockStructure="1"/>
  <bookViews>
    <workbookView xWindow="0" yWindow="0" windowWidth="28800" windowHeight="1245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<sst xmlns="http://schemas.openxmlformats.org/spreadsheetml/2006/main" count="232" uniqueCount="120">
  <si>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</si>
  <si>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</si>
  <si>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</si>
  <si>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</si>
  <si>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</si>
  <si>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</si>
  <si>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</si>
  <si>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</si>
  <si>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</si>
  <si>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</si>
  <si>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</si>
  <si>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</si>
  <si>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</si>
  <si>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</si>
  <si>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</si>
  <si>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</si>
  <si>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</si>
  <si>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</si>
  <si>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</si>
  <si>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</si>
  <si>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</si>
  <si>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</si>
  <si>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</si>
  <si>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</si>
  <si>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</si>
  <si>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</si>
  <si>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</si>
  <si>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</si>
  <si>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</si>
  <si>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</si>
  <si>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</si>
  <si>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</si>
  <si>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</si>
  <si>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</si>
  <si>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</si>
  <si>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</si>
  <si>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</si>
  <si>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</si>
  <si>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</si>
  <si>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</si>
  <si>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</si>
  <si>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</si>
  <si>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</si>
  <si>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</si>
  <si>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</si>
  <si>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</si>
  <si>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</si>
  <si>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</si>
  <si>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</si>
  <si>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</si>
  <si>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</si>
  <si>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</si>
  <si>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</si>
  <si>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</si>
  <si>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</si>
  <si>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</si>
  <si>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</si>
  <si>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</si>
  <si>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</si>
  <si>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</si>
  <si>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</si>
  <si>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</si>
  <si>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</si>
  <si>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</si>
  <si>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</si>
  <si>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</si>
  <si>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</si>
  <si>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</si>
  <si>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</si>
  <si>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</si>
  <si>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</si>
  <si>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</si>
  <si>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</si>
  <si>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</si>
  <si>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</si>
  <si>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</si>
  <si>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</si>
  <si>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</si>
  <si>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</si>
  <si>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</si>
  <si>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</si>
  <si>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</si>
  <si>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</si>
  <si>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</si>
  <si>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</si>
  <si>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</si>
  <si>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</si>
  <si>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</si>
  <si>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</si>
  <si>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</si>
  <si>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</si>
  <si>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</si>
  <si>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</si>
  <si>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</si>
  <si>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</si>
  <si>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</si>
  <si>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</si>
  <si>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</si>
  <si>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</si>
  <si>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</si>
  <si>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</si>
  <si>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</si>
  <si>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</si>
  <si>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</si>
  <si>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</si>
  <si>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福島町</t>
  </si>
  <si>
    <t>法適用</t>
  </si>
  <si>
    <t>水道事業</t>
  </si>
  <si>
    <t>末端給水事業</t>
  </si>
  <si>
    <t>A9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</si>
  <si>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</si>
  <si>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</si>
  <si>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</si>
  <si>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</si>
  <si>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</si>
  <si>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</si>
  <si>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</si>
  <si>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経常損益に対する料金水準については、健全性を確保している。
　一方、効率性は、計画人口12,700人に対し、現在の給水人口が３分の１まで減っており、稼働率が低下していることがわかる。
　有収率について、昨年の76.23％から6.55％減少し、平均よりも低くなった要因は、漏水量の増加によるものである。</t>
    <rPh sb="1" eb="3">
      <t>ケイジョウ</t>
    </rPh>
    <rPh sb="3" eb="5">
      <t>ソンエキ</t>
    </rPh>
    <rPh sb="6" eb="7">
      <t>タイ</t>
    </rPh>
    <rPh sb="9" eb="11">
      <t>リョウキン</t>
    </rPh>
    <rPh sb="11" eb="13">
      <t>スイジュン</t>
    </rPh>
    <rPh sb="19" eb="22">
      <t>ケンゼンセイ</t>
    </rPh>
    <rPh sb="23" eb="25">
      <t>カクホ</t>
    </rPh>
    <rPh sb="32" eb="34">
      <t>イッポウ</t>
    </rPh>
    <rPh sb="35" eb="38">
      <t>コウリツセイ</t>
    </rPh>
    <rPh sb="40" eb="42">
      <t>ケイカク</t>
    </rPh>
    <rPh sb="42" eb="44">
      <t>ジンコウ</t>
    </rPh>
    <rPh sb="50" eb="51">
      <t>ニン</t>
    </rPh>
    <rPh sb="52" eb="53">
      <t>タイ</t>
    </rPh>
    <rPh sb="55" eb="57">
      <t>ゲンザイ</t>
    </rPh>
    <rPh sb="58" eb="60">
      <t>キュウスイ</t>
    </rPh>
    <rPh sb="60" eb="62">
      <t>ジンコウ</t>
    </rPh>
    <rPh sb="64" eb="65">
      <t>ブン</t>
    </rPh>
    <rPh sb="69" eb="70">
      <t>ヘ</t>
    </rPh>
    <rPh sb="75" eb="77">
      <t>カドウ</t>
    </rPh>
    <rPh sb="77" eb="78">
      <t>リツ</t>
    </rPh>
    <rPh sb="79" eb="81">
      <t>テイカ</t>
    </rPh>
    <rPh sb="94" eb="96">
      <t>ユウシュウ</t>
    </rPh>
    <rPh sb="96" eb="97">
      <t>リツ</t>
    </rPh>
    <rPh sb="102" eb="104">
      <t>サクネン</t>
    </rPh>
    <rPh sb="118" eb="120">
      <t>ゲンショウ</t>
    </rPh>
    <rPh sb="122" eb="124">
      <t>ヘイキン</t>
    </rPh>
    <rPh sb="127" eb="128">
      <t>ヒク</t>
    </rPh>
    <rPh sb="132" eb="134">
      <t>ヨウイン</t>
    </rPh>
    <rPh sb="136" eb="138">
      <t>ロウスイ</t>
    </rPh>
    <rPh sb="138" eb="139">
      <t>リョウ</t>
    </rPh>
    <rPh sb="140" eb="142">
      <t>ゾウカ</t>
    </rPh>
    <phoneticPr fontId="4"/>
  </si>
  <si>
    <t>　管路の経年化率については、30.34％と昨年同様平均よりも高い水準であり、耐用年数を経過している管路が増加傾向にある。今後も増加していく見込み。</t>
    <rPh sb="1" eb="3">
      <t>カンロ</t>
    </rPh>
    <rPh sb="4" eb="7">
      <t>ケイネンカ</t>
    </rPh>
    <rPh sb="7" eb="8">
      <t>リツ</t>
    </rPh>
    <rPh sb="21" eb="23">
      <t>サクネン</t>
    </rPh>
    <rPh sb="23" eb="25">
      <t>ドウヨウ</t>
    </rPh>
    <rPh sb="25" eb="27">
      <t>ヘイキン</t>
    </rPh>
    <rPh sb="30" eb="31">
      <t>タカ</t>
    </rPh>
    <rPh sb="32" eb="34">
      <t>スイジュン</t>
    </rPh>
    <rPh sb="38" eb="40">
      <t>タイヨウ</t>
    </rPh>
    <rPh sb="40" eb="42">
      <t>ネンスウ</t>
    </rPh>
    <rPh sb="43" eb="45">
      <t>ケイカ</t>
    </rPh>
    <rPh sb="49" eb="51">
      <t>カンロ</t>
    </rPh>
    <rPh sb="52" eb="54">
      <t>ゾウカ</t>
    </rPh>
    <rPh sb="54" eb="56">
      <t>ケイコウ</t>
    </rPh>
    <rPh sb="60" eb="62">
      <t>コンゴ</t>
    </rPh>
    <rPh sb="63" eb="65">
      <t>ゾウカ</t>
    </rPh>
    <rPh sb="69" eb="71">
      <t>ミコ</t>
    </rPh>
    <phoneticPr fontId="4"/>
  </si>
  <si>
    <t>　経営収支比率については、累積欠損金や企業債残高も低く特に問題は見受けられない。
　平成３１年度から簡易水道へ変更認可となる予定であり、今後も経常収支の状況を確認しながら、老朽管等の更新計画を進めていかなければならない。</t>
    <rPh sb="1" eb="3">
      <t>ケイエイ</t>
    </rPh>
    <rPh sb="3" eb="5">
      <t>シュウシ</t>
    </rPh>
    <rPh sb="5" eb="7">
      <t>ヒリツ</t>
    </rPh>
    <rPh sb="13" eb="15">
      <t>ルイセキ</t>
    </rPh>
    <rPh sb="15" eb="18">
      <t>ケッソンキン</t>
    </rPh>
    <rPh sb="19" eb="21">
      <t>キギョウ</t>
    </rPh>
    <rPh sb="21" eb="22">
      <t>サイ</t>
    </rPh>
    <rPh sb="22" eb="24">
      <t>ザンダカ</t>
    </rPh>
    <rPh sb="25" eb="26">
      <t>ヒク</t>
    </rPh>
    <rPh sb="27" eb="28">
      <t>トク</t>
    </rPh>
    <rPh sb="29" eb="31">
      <t>モンダイ</t>
    </rPh>
    <rPh sb="32" eb="34">
      <t>ミウ</t>
    </rPh>
    <rPh sb="42" eb="44">
      <t>ヘイセイ</t>
    </rPh>
    <rPh sb="46" eb="48">
      <t>ネンド</t>
    </rPh>
    <rPh sb="50" eb="52">
      <t>カンイ</t>
    </rPh>
    <rPh sb="52" eb="54">
      <t>スイドウ</t>
    </rPh>
    <rPh sb="55" eb="57">
      <t>ヘンコウ</t>
    </rPh>
    <rPh sb="57" eb="59">
      <t>ニンカ</t>
    </rPh>
    <rPh sb="62" eb="64">
      <t>ヨテイ</t>
    </rPh>
    <rPh sb="68" eb="70">
      <t>コンゴ</t>
    </rPh>
    <rPh sb="71" eb="73">
      <t>ケイジョウ</t>
    </rPh>
    <rPh sb="73" eb="75">
      <t>シュウシ</t>
    </rPh>
    <rPh sb="76" eb="78">
      <t>ジョウキョウ</t>
    </rPh>
    <rPh sb="79" eb="81">
      <t>カクニン</t>
    </rPh>
    <rPh sb="86" eb="88">
      <t>ロウキュウ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</si>
</sst>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0.4</c:v>
                </c:pt>
                <c:pt idx="2">
                  <c:v>0.82</c:v>
                </c:pt>
                <c:pt idx="3" formatCode="#,##0.00;&quot;△&quot;#,##0.00">
                  <c:v>0.51</c:v>
                </c:pt>
                <c:pt idx="4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A-4D55-9AE7-50E6E2D5F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84664"/>
        <c:axId val="19556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0.41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A-4D55-9AE7-50E6E2D5F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4664"/>
        <c:axId val="195564072"/>
      </c:lineChart>
      <c:dateAx>
        <c:axId val="194284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564072"/>
        <c:crosses val="autoZero"/>
        <c:auto val="1"/>
        <c:lblOffset val="100"/>
        <c:baseTimeUnit val="years"/>
      </c:dateAx>
      <c:valAx>
        <c:axId val="19556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284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28.19</c:v>
                </c:pt>
                <c:pt idx="1">
                  <c:v>27.03</c:v>
                </c:pt>
                <c:pt idx="2">
                  <c:v>26.86</c:v>
                </c:pt>
                <c:pt idx="3">
                  <c:v>25.28</c:v>
                </c:pt>
                <c:pt idx="4">
                  <c:v>26.78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9-4E82-B522-B89D1203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43864"/>
        <c:axId val="25694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40.700000000000003</c:v>
                </c:pt>
                <c:pt idx="2">
                  <c:v>39.909999999999997</c:v>
                </c:pt>
                <c:pt idx="3">
                  <c:v>41.09</c:v>
                </c:pt>
                <c:pt idx="4">
                  <c:v>38.979999999999997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59-4E82-B522-B89D1203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43864"/>
        <c:axId val="256944256"/>
      </c:lineChart>
      <c:dateAx>
        <c:axId val="256943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944256"/>
        <c:crosses val="autoZero"/>
        <c:auto val="1"/>
        <c:lblOffset val="100"/>
        <c:baseTimeUnit val="years"/>
      </c:dateAx>
      <c:valAx>
        <c:axId val="25694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943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75.599999999999994</c:v>
                </c:pt>
                <c:pt idx="2">
                  <c:v>75.92</c:v>
                </c:pt>
                <c:pt idx="3">
                  <c:v>76.23</c:v>
                </c:pt>
                <c:pt idx="4">
                  <c:v>69.680000000000007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2-4687-96D7-C970B01C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45432"/>
        <c:axId val="25694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74.61</c:v>
                </c:pt>
                <c:pt idx="2">
                  <c:v>75.62</c:v>
                </c:pt>
                <c:pt idx="3">
                  <c:v>75.91</c:v>
                </c:pt>
                <c:pt idx="4">
                  <c:v>75.010000000000005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72-4687-96D7-C970B01C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45432"/>
        <c:axId val="256945824"/>
      </c:lineChart>
      <c:dateAx>
        <c:axId val="256945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945824"/>
        <c:crosses val="autoZero"/>
        <c:auto val="1"/>
        <c:lblOffset val="100"/>
        <c:baseTimeUnit val="years"/>
      </c:dateAx>
      <c:valAx>
        <c:axId val="25694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945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128.87</c:v>
                </c:pt>
                <c:pt idx="1">
                  <c:v>133.59</c:v>
                </c:pt>
                <c:pt idx="2">
                  <c:v>137.41999999999999</c:v>
                </c:pt>
                <c:pt idx="3">
                  <c:v>141.93</c:v>
                </c:pt>
                <c:pt idx="4">
                  <c:v>128.28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2-471C-8EC6-861ED1ED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34544"/>
        <c:axId val="19563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109.5</c:v>
                </c:pt>
                <c:pt idx="1">
                  <c:v>106.28</c:v>
                </c:pt>
                <c:pt idx="2">
                  <c:v>108.35</c:v>
                </c:pt>
                <c:pt idx="3">
                  <c:v>114.74</c:v>
                </c:pt>
                <c:pt idx="4">
                  <c:v>104.85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02-471C-8EC6-861ED1ED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34544"/>
        <c:axId val="195634928"/>
      </c:lineChart>
      <c:dateAx>
        <c:axId val="19563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634928"/>
        <c:crosses val="autoZero"/>
        <c:auto val="1"/>
        <c:lblOffset val="100"/>
        <c:baseTimeUnit val="years"/>
      </c:dateAx>
      <c:valAx>
        <c:axId val="195634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63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47.73</c:v>
                </c:pt>
                <c:pt idx="1">
                  <c:v>57.88</c:v>
                </c:pt>
                <c:pt idx="2">
                  <c:v>58.96</c:v>
                </c:pt>
                <c:pt idx="3">
                  <c:v>58.01</c:v>
                </c:pt>
                <c:pt idx="4">
                  <c:v>58.11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3F-434F-BDDF-1BA3365C0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53400"/>
        <c:axId val="13945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39.049999999999997</c:v>
                </c:pt>
                <c:pt idx="1">
                  <c:v>50.44</c:v>
                </c:pt>
                <c:pt idx="2">
                  <c:v>51.44</c:v>
                </c:pt>
                <c:pt idx="3">
                  <c:v>52.4</c:v>
                </c:pt>
                <c:pt idx="4">
                  <c:v>51.89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3F-434F-BDDF-1BA3365C0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3400"/>
        <c:axId val="139453792"/>
      </c:lineChart>
      <c:dateAx>
        <c:axId val="139453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453792"/>
        <c:crosses val="autoZero"/>
        <c:auto val="1"/>
        <c:lblOffset val="100"/>
        <c:baseTimeUnit val="years"/>
      </c:dateAx>
      <c:valAx>
        <c:axId val="13945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45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1.34</c:v>
                </c:pt>
                <c:pt idx="1">
                  <c:v>3.24</c:v>
                </c:pt>
                <c:pt idx="2">
                  <c:v>3.29</c:v>
                </c:pt>
                <c:pt idx="3" formatCode="#,##0.00;&quot;△&quot;#,##0.00">
                  <c:v>29.59</c:v>
                </c:pt>
                <c:pt idx="4">
                  <c:v>30.34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92-4136-B684-622751524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54968"/>
        <c:axId val="13945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8.18</c:v>
                </c:pt>
                <c:pt idx="1">
                  <c:v>9.64</c:v>
                </c:pt>
                <c:pt idx="2">
                  <c:v>11.68</c:v>
                </c:pt>
                <c:pt idx="3">
                  <c:v>14.01</c:v>
                </c:pt>
                <c:pt idx="4">
                  <c:v>14.74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2-4136-B684-622751524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4968"/>
        <c:axId val="139455360"/>
      </c:lineChart>
      <c:dateAx>
        <c:axId val="139454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455360"/>
        <c:crosses val="autoZero"/>
        <c:auto val="1"/>
        <c:lblOffset val="100"/>
        <c:baseTimeUnit val="years"/>
      </c:dateAx>
      <c:valAx>
        <c:axId val="13945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454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1-491C-9A93-7BB117B9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00576"/>
        <c:axId val="25660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44.3</c:v>
                </c:pt>
                <c:pt idx="1">
                  <c:v>32.31</c:v>
                </c:pt>
                <c:pt idx="2">
                  <c:v>26.85</c:v>
                </c:pt>
                <c:pt idx="3">
                  <c:v>27.19</c:v>
                </c:pt>
                <c:pt idx="4">
                  <c:v>27.52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1-491C-9A93-7BB117B9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00576"/>
        <c:axId val="256600968"/>
      </c:lineChart>
      <c:dateAx>
        <c:axId val="25660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600968"/>
        <c:crosses val="autoZero"/>
        <c:auto val="1"/>
        <c:lblOffset val="100"/>
        <c:baseTimeUnit val="years"/>
      </c:dateAx>
      <c:valAx>
        <c:axId val="256600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60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21174.98</c:v>
                </c:pt>
                <c:pt idx="1">
                  <c:v>2925.52</c:v>
                </c:pt>
                <c:pt idx="2">
                  <c:v>3513.05</c:v>
                </c:pt>
                <c:pt idx="3">
                  <c:v>5961.17</c:v>
                </c:pt>
                <c:pt idx="4">
                  <c:v>4548.8599999999997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83-4818-9C20-A290CF05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02144"/>
        <c:axId val="25660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2098.87</c:v>
                </c:pt>
                <c:pt idx="1">
                  <c:v>571.29999999999995</c:v>
                </c:pt>
                <c:pt idx="2">
                  <c:v>527.82000000000005</c:v>
                </c:pt>
                <c:pt idx="3">
                  <c:v>477.44</c:v>
                </c:pt>
                <c:pt idx="4">
                  <c:v>445.85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83-4818-9C20-A290CF05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02144"/>
        <c:axId val="256602536"/>
      </c:lineChart>
      <c:dateAx>
        <c:axId val="25660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602536"/>
        <c:crosses val="autoZero"/>
        <c:auto val="1"/>
        <c:lblOffset val="100"/>
        <c:baseTimeUnit val="years"/>
      </c:dateAx>
      <c:valAx>
        <c:axId val="256602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60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101.08</c:v>
                </c:pt>
                <c:pt idx="1">
                  <c:v>97.18</c:v>
                </c:pt>
                <c:pt idx="2">
                  <c:v>91.64</c:v>
                </c:pt>
                <c:pt idx="3">
                  <c:v>191.76</c:v>
                </c:pt>
                <c:pt idx="4">
                  <c:v>197.22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DB-4C6B-A3E8-0673565F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03712"/>
        <c:axId val="25684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536.9</c:v>
                </c:pt>
                <c:pt idx="1">
                  <c:v>495.43</c:v>
                </c:pt>
                <c:pt idx="2">
                  <c:v>488.5</c:v>
                </c:pt>
                <c:pt idx="3">
                  <c:v>485.75</c:v>
                </c:pt>
                <c:pt idx="4">
                  <c:v>516.34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B-4C6B-A3E8-0673565F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03712"/>
        <c:axId val="256840584"/>
      </c:lineChart>
      <c:dateAx>
        <c:axId val="25660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840584"/>
        <c:crosses val="autoZero"/>
        <c:auto val="1"/>
        <c:lblOffset val="100"/>
        <c:baseTimeUnit val="years"/>
      </c:dateAx>
      <c:valAx>
        <c:axId val="256840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60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127.53</c:v>
                </c:pt>
                <c:pt idx="1">
                  <c:v>138.99</c:v>
                </c:pt>
                <c:pt idx="2">
                  <c:v>143.88999999999999</c:v>
                </c:pt>
                <c:pt idx="3">
                  <c:v>150.72</c:v>
                </c:pt>
                <c:pt idx="4">
                  <c:v>130.58000000000001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16-4106-983E-14959808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41760"/>
        <c:axId val="25684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81.900000000000006</c:v>
                </c:pt>
                <c:pt idx="2">
                  <c:v>82.42</c:v>
                </c:pt>
                <c:pt idx="3">
                  <c:v>83.59</c:v>
                </c:pt>
                <c:pt idx="4">
                  <c:v>83.27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16-4106-983E-14959808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41760"/>
        <c:axId val="256842152"/>
      </c:lineChart>
      <c:dateAx>
        <c:axId val="25684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842152"/>
        <c:crosses val="autoZero"/>
        <c:auto val="1"/>
        <c:lblOffset val="100"/>
        <c:baseTimeUnit val="years"/>
      </c:dateAx>
      <c:valAx>
        <c:axId val="25684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8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216.5</c:v>
                </c:pt>
                <c:pt idx="1">
                  <c:v>201.92</c:v>
                </c:pt>
                <c:pt idx="2">
                  <c:v>193.43</c:v>
                </c:pt>
                <c:pt idx="3">
                  <c:v>187.85</c:v>
                </c:pt>
                <c:pt idx="4">
                  <c:v>219.53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92-4956-A8D0-C3AFB09A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43328"/>
        <c:axId val="256843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232.46</c:v>
                </c:pt>
                <c:pt idx="1">
                  <c:v>227.97</c:v>
                </c:pt>
                <c:pt idx="2">
                  <c:v>226.99</c:v>
                </c:pt>
                <c:pt idx="3">
                  <c:v>230.22</c:v>
                </c:pt>
                <c:pt idx="4">
                  <c:v>228.81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92-4956-A8D0-C3AFB09A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43328"/>
        <c:axId val="256843720"/>
      </c:lineChart>
      <c:dateAx>
        <c:axId val="2568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843720"/>
        <c:crosses val="autoZero"/>
        <c:auto val="1"/>
        <c:lblOffset val="100"/>
        <c:baseTimeUnit val="years"/>
      </c:dateAx>
      <c:valAx>
        <c:axId val="256843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8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O47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北海道　福島町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A9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4232</v>
      </c>
      <c r="AM8" s="70"/>
      <c r="AN8" s="70"/>
      <c r="AO8" s="70"/>
      <c r="AP8" s="70"/>
      <c r="AQ8" s="70"/>
      <c r="AR8" s="70"/>
      <c r="AS8" s="70"/>
      <c r="AT8" s="66">
        <f>データ!$S$6</f>
        <v>187.28</v>
      </c>
      <c r="AU8" s="67"/>
      <c r="AV8" s="67"/>
      <c r="AW8" s="67"/>
      <c r="AX8" s="67"/>
      <c r="AY8" s="67"/>
      <c r="AZ8" s="67"/>
      <c r="BA8" s="67"/>
      <c r="BB8" s="69">
        <f>データ!$T$6</f>
        <v>22.6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86.13</v>
      </c>
      <c r="J10" s="67"/>
      <c r="K10" s="67"/>
      <c r="L10" s="67"/>
      <c r="M10" s="67"/>
      <c r="N10" s="67"/>
      <c r="O10" s="68"/>
      <c r="P10" s="69">
        <f>データ!$P$6</f>
        <v>95.22</v>
      </c>
      <c r="Q10" s="69"/>
      <c r="R10" s="69"/>
      <c r="S10" s="69"/>
      <c r="T10" s="69"/>
      <c r="U10" s="69"/>
      <c r="V10" s="69"/>
      <c r="W10" s="70">
        <f>データ!$Q$6</f>
        <v>4957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3986</v>
      </c>
      <c r="AM10" s="70"/>
      <c r="AN10" s="70"/>
      <c r="AO10" s="70"/>
      <c r="AP10" s="70"/>
      <c r="AQ10" s="70"/>
      <c r="AR10" s="70"/>
      <c r="AS10" s="70"/>
      <c r="AT10" s="66">
        <f>データ!$V$6</f>
        <v>97</v>
      </c>
      <c r="AU10" s="67"/>
      <c r="AV10" s="67"/>
      <c r="AW10" s="67"/>
      <c r="AX10" s="67"/>
      <c r="AY10" s="67"/>
      <c r="AZ10" s="67"/>
      <c r="BA10" s="67"/>
      <c r="BB10" s="69">
        <f>データ!$W$6</f>
        <v>41.09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password="A597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T1" workbookViewId="0">
      <selection activeCell="DW8" sqref="DW8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13323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北海道　福島町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A9</v>
      </c>
      <c r="M6" s="33" t="str">
        <f t="shared" si="3"/>
        <v>非設置</v>
      </c>
      <c r="N6" s="34" t="str">
        <f t="shared" si="3"/>
        <v>-</v>
      </c>
      <c r="O6" s="34">
        <f t="shared" si="3"/>
        <v>86.13</v>
      </c>
      <c r="P6" s="34">
        <f t="shared" si="3"/>
        <v>95.22</v>
      </c>
      <c r="Q6" s="34">
        <f t="shared" si="3"/>
        <v>4957</v>
      </c>
      <c r="R6" s="34">
        <f t="shared" si="3"/>
        <v>4232</v>
      </c>
      <c r="S6" s="34">
        <f t="shared" si="3"/>
        <v>187.28</v>
      </c>
      <c r="T6" s="34">
        <f t="shared" si="3"/>
        <v>22.6</v>
      </c>
      <c r="U6" s="34">
        <f t="shared" si="3"/>
        <v>3986</v>
      </c>
      <c r="V6" s="34">
        <f t="shared" si="3"/>
        <v>97</v>
      </c>
      <c r="W6" s="34">
        <f t="shared" si="3"/>
        <v>41.09</v>
      </c>
      <c r="X6" s="35">
        <f>IF(X7="",NA(),X7)</f>
        <v>128.87</v>
      </c>
      <c r="Y6" s="35">
        <f t="shared" ref="Y6:AG6" si="4">IF(Y7="",NA(),Y7)</f>
        <v>133.59</v>
      </c>
      <c r="Z6" s="35">
        <f t="shared" si="4"/>
        <v>137.41999999999999</v>
      </c>
      <c r="AA6" s="35">
        <f t="shared" si="4"/>
        <v>141.93</v>
      </c>
      <c r="AB6" s="35">
        <f t="shared" si="4"/>
        <v>128.28</v>
      </c>
      <c r="AC6" s="35">
        <f t="shared" si="4"/>
        <v>109.5</v>
      </c>
      <c r="AD6" s="35">
        <f t="shared" si="4"/>
        <v>106.28</v>
      </c>
      <c r="AE6" s="35">
        <f t="shared" si="4"/>
        <v>108.35</v>
      </c>
      <c r="AF6" s="35">
        <f t="shared" si="4"/>
        <v>114.74</v>
      </c>
      <c r="AG6" s="35">
        <f t="shared" si="4"/>
        <v>104.85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44.3</v>
      </c>
      <c r="AO6" s="35">
        <f t="shared" si="5"/>
        <v>32.31</v>
      </c>
      <c r="AP6" s="35">
        <f t="shared" si="5"/>
        <v>26.85</v>
      </c>
      <c r="AQ6" s="35">
        <f t="shared" si="5"/>
        <v>27.19</v>
      </c>
      <c r="AR6" s="35">
        <f t="shared" si="5"/>
        <v>27.52</v>
      </c>
      <c r="AS6" s="34" t="str">
        <f>IF(AS7="","",IF(AS7="-","【-】","【"&amp;SUBSTITUTE(TEXT(AS7,"#,##0.00"),"-","△")&amp;"】"))</f>
        <v>【0.85】</v>
      </c>
      <c r="AT6" s="35">
        <f>IF(AT7="",NA(),AT7)</f>
        <v>21174.98</v>
      </c>
      <c r="AU6" s="35">
        <f t="shared" ref="AU6:BC6" si="6">IF(AU7="",NA(),AU7)</f>
        <v>2925.52</v>
      </c>
      <c r="AV6" s="35">
        <f t="shared" si="6"/>
        <v>3513.05</v>
      </c>
      <c r="AW6" s="35">
        <f t="shared" si="6"/>
        <v>5961.17</v>
      </c>
      <c r="AX6" s="35">
        <f t="shared" si="6"/>
        <v>4548.8599999999997</v>
      </c>
      <c r="AY6" s="35">
        <f t="shared" si="6"/>
        <v>2098.87</v>
      </c>
      <c r="AZ6" s="35">
        <f t="shared" si="6"/>
        <v>571.29999999999995</v>
      </c>
      <c r="BA6" s="35">
        <f t="shared" si="6"/>
        <v>527.82000000000005</v>
      </c>
      <c r="BB6" s="35">
        <f t="shared" si="6"/>
        <v>477.44</v>
      </c>
      <c r="BC6" s="35">
        <f t="shared" si="6"/>
        <v>445.85</v>
      </c>
      <c r="BD6" s="34" t="str">
        <f>IF(BD7="","",IF(BD7="-","【-】","【"&amp;SUBSTITUTE(TEXT(BD7,"#,##0.00"),"-","△")&amp;"】"))</f>
        <v>【264.34】</v>
      </c>
      <c r="BE6" s="35">
        <f>IF(BE7="",NA(),BE7)</f>
        <v>101.08</v>
      </c>
      <c r="BF6" s="35">
        <f t="shared" ref="BF6:BN6" si="7">IF(BF7="",NA(),BF7)</f>
        <v>97.18</v>
      </c>
      <c r="BG6" s="35">
        <f t="shared" si="7"/>
        <v>91.64</v>
      </c>
      <c r="BH6" s="35">
        <f t="shared" si="7"/>
        <v>191.76</v>
      </c>
      <c r="BI6" s="35">
        <f t="shared" si="7"/>
        <v>197.22</v>
      </c>
      <c r="BJ6" s="35">
        <f t="shared" si="7"/>
        <v>536.9</v>
      </c>
      <c r="BK6" s="35">
        <f t="shared" si="7"/>
        <v>495.43</v>
      </c>
      <c r="BL6" s="35">
        <f t="shared" si="7"/>
        <v>488.5</v>
      </c>
      <c r="BM6" s="35">
        <f t="shared" si="7"/>
        <v>485.75</v>
      </c>
      <c r="BN6" s="35">
        <f t="shared" si="7"/>
        <v>516.34</v>
      </c>
      <c r="BO6" s="34" t="str">
        <f>IF(BO7="","",IF(BO7="-","【-】","【"&amp;SUBSTITUTE(TEXT(BO7,"#,##0.00"),"-","△")&amp;"】"))</f>
        <v>【274.27】</v>
      </c>
      <c r="BP6" s="35">
        <f>IF(BP7="",NA(),BP7)</f>
        <v>127.53</v>
      </c>
      <c r="BQ6" s="35">
        <f t="shared" ref="BQ6:BY6" si="8">IF(BQ7="",NA(),BQ7)</f>
        <v>138.99</v>
      </c>
      <c r="BR6" s="35">
        <f t="shared" si="8"/>
        <v>143.88999999999999</v>
      </c>
      <c r="BS6" s="35">
        <f t="shared" si="8"/>
        <v>150.72</v>
      </c>
      <c r="BT6" s="35">
        <f t="shared" si="8"/>
        <v>130.58000000000001</v>
      </c>
      <c r="BU6" s="35">
        <f t="shared" si="8"/>
        <v>80.010000000000005</v>
      </c>
      <c r="BV6" s="35">
        <f t="shared" si="8"/>
        <v>81.900000000000006</v>
      </c>
      <c r="BW6" s="35">
        <f t="shared" si="8"/>
        <v>82.42</v>
      </c>
      <c r="BX6" s="35">
        <f t="shared" si="8"/>
        <v>83.59</v>
      </c>
      <c r="BY6" s="35">
        <f t="shared" si="8"/>
        <v>83.27</v>
      </c>
      <c r="BZ6" s="34" t="str">
        <f>IF(BZ7="","",IF(BZ7="-","【-】","【"&amp;SUBSTITUTE(TEXT(BZ7,"#,##0.00"),"-","△")&amp;"】"))</f>
        <v>【104.36】</v>
      </c>
      <c r="CA6" s="35">
        <f>IF(CA7="",NA(),CA7)</f>
        <v>216.5</v>
      </c>
      <c r="CB6" s="35">
        <f t="shared" ref="CB6:CJ6" si="9">IF(CB7="",NA(),CB7)</f>
        <v>201.92</v>
      </c>
      <c r="CC6" s="35">
        <f t="shared" si="9"/>
        <v>193.43</v>
      </c>
      <c r="CD6" s="35">
        <f t="shared" si="9"/>
        <v>187.85</v>
      </c>
      <c r="CE6" s="35">
        <f t="shared" si="9"/>
        <v>219.53</v>
      </c>
      <c r="CF6" s="35">
        <f t="shared" si="9"/>
        <v>232.46</v>
      </c>
      <c r="CG6" s="35">
        <f t="shared" si="9"/>
        <v>227.97</v>
      </c>
      <c r="CH6" s="35">
        <f t="shared" si="9"/>
        <v>226.99</v>
      </c>
      <c r="CI6" s="35">
        <f t="shared" si="9"/>
        <v>230.22</v>
      </c>
      <c r="CJ6" s="35">
        <f t="shared" si="9"/>
        <v>228.81</v>
      </c>
      <c r="CK6" s="34" t="str">
        <f>IF(CK7="","",IF(CK7="-","【-】","【"&amp;SUBSTITUTE(TEXT(CK7,"#,##0.00"),"-","△")&amp;"】"))</f>
        <v>【165.71】</v>
      </c>
      <c r="CL6" s="35">
        <f>IF(CL7="",NA(),CL7)</f>
        <v>28.19</v>
      </c>
      <c r="CM6" s="35">
        <f t="shared" ref="CM6:CU6" si="10">IF(CM7="",NA(),CM7)</f>
        <v>27.03</v>
      </c>
      <c r="CN6" s="35">
        <f t="shared" si="10"/>
        <v>26.86</v>
      </c>
      <c r="CO6" s="35">
        <f t="shared" si="10"/>
        <v>25.28</v>
      </c>
      <c r="CP6" s="35">
        <f t="shared" si="10"/>
        <v>26.78</v>
      </c>
      <c r="CQ6" s="35">
        <f t="shared" si="10"/>
        <v>41.24</v>
      </c>
      <c r="CR6" s="35">
        <f t="shared" si="10"/>
        <v>40.700000000000003</v>
      </c>
      <c r="CS6" s="35">
        <f t="shared" si="10"/>
        <v>39.909999999999997</v>
      </c>
      <c r="CT6" s="35">
        <f t="shared" si="10"/>
        <v>41.09</v>
      </c>
      <c r="CU6" s="35">
        <f t="shared" si="10"/>
        <v>38.979999999999997</v>
      </c>
      <c r="CV6" s="34" t="str">
        <f>IF(CV7="","",IF(CV7="-","【-】","【"&amp;SUBSTITUTE(TEXT(CV7,"#,##0.00"),"-","△")&amp;"】"))</f>
        <v>【60.41】</v>
      </c>
      <c r="CW6" s="35">
        <f>IF(CW7="",NA(),CW7)</f>
        <v>75.3</v>
      </c>
      <c r="CX6" s="35">
        <f t="shared" ref="CX6:DF6" si="11">IF(CX7="",NA(),CX7)</f>
        <v>75.599999999999994</v>
      </c>
      <c r="CY6" s="35">
        <f t="shared" si="11"/>
        <v>75.92</v>
      </c>
      <c r="CZ6" s="35">
        <f t="shared" si="11"/>
        <v>76.23</v>
      </c>
      <c r="DA6" s="35">
        <f t="shared" si="11"/>
        <v>69.680000000000007</v>
      </c>
      <c r="DB6" s="35">
        <f t="shared" si="11"/>
        <v>74.900000000000006</v>
      </c>
      <c r="DC6" s="35">
        <f t="shared" si="11"/>
        <v>74.61</v>
      </c>
      <c r="DD6" s="35">
        <f t="shared" si="11"/>
        <v>75.62</v>
      </c>
      <c r="DE6" s="35">
        <f t="shared" si="11"/>
        <v>75.91</v>
      </c>
      <c r="DF6" s="35">
        <f t="shared" si="11"/>
        <v>75.010000000000005</v>
      </c>
      <c r="DG6" s="34" t="str">
        <f>IF(DG7="","",IF(DG7="-","【-】","【"&amp;SUBSTITUTE(TEXT(DG7,"#,##0.00"),"-","△")&amp;"】"))</f>
        <v>【89.93】</v>
      </c>
      <c r="DH6" s="35">
        <f>IF(DH7="",NA(),DH7)</f>
        <v>47.73</v>
      </c>
      <c r="DI6" s="35">
        <f t="shared" ref="DI6:DQ6" si="12">IF(DI7="",NA(),DI7)</f>
        <v>57.88</v>
      </c>
      <c r="DJ6" s="35">
        <f t="shared" si="12"/>
        <v>58.96</v>
      </c>
      <c r="DK6" s="35">
        <f t="shared" si="12"/>
        <v>58.01</v>
      </c>
      <c r="DL6" s="35">
        <f t="shared" si="12"/>
        <v>58.11</v>
      </c>
      <c r="DM6" s="35">
        <f t="shared" si="12"/>
        <v>39.049999999999997</v>
      </c>
      <c r="DN6" s="35">
        <f t="shared" si="12"/>
        <v>50.44</v>
      </c>
      <c r="DO6" s="35">
        <f t="shared" si="12"/>
        <v>51.44</v>
      </c>
      <c r="DP6" s="35">
        <f t="shared" si="12"/>
        <v>52.4</v>
      </c>
      <c r="DQ6" s="35">
        <f t="shared" si="12"/>
        <v>51.89</v>
      </c>
      <c r="DR6" s="34" t="str">
        <f>IF(DR7="","",IF(DR7="-","【-】","【"&amp;SUBSTITUTE(TEXT(DR7,"#,##0.00"),"-","△")&amp;"】"))</f>
        <v>【48.12】</v>
      </c>
      <c r="DS6" s="35">
        <f>IF(DS7="",NA(),DS7)</f>
        <v>1.34</v>
      </c>
      <c r="DT6" s="35">
        <f t="shared" ref="DT6:EB6" si="13">IF(DT7="",NA(),DT7)</f>
        <v>3.24</v>
      </c>
      <c r="DU6" s="35">
        <f t="shared" si="13"/>
        <v>3.29</v>
      </c>
      <c r="DV6" s="34">
        <f t="shared" si="13"/>
        <v>29.59</v>
      </c>
      <c r="DW6" s="35">
        <f t="shared" si="13"/>
        <v>30.34</v>
      </c>
      <c r="DX6" s="35">
        <f t="shared" si="13"/>
        <v>8.18</v>
      </c>
      <c r="DY6" s="35">
        <f t="shared" si="13"/>
        <v>9.64</v>
      </c>
      <c r="DZ6" s="35">
        <f t="shared" si="13"/>
        <v>11.68</v>
      </c>
      <c r="EA6" s="35">
        <f t="shared" si="13"/>
        <v>14.01</v>
      </c>
      <c r="EB6" s="35">
        <f t="shared" si="13"/>
        <v>14.74</v>
      </c>
      <c r="EC6" s="34" t="str">
        <f>IF(EC7="","",IF(EC7="-","【-】","【"&amp;SUBSTITUTE(TEXT(EC7,"#,##0.00"),"-","△")&amp;"】"))</f>
        <v>【15.89】</v>
      </c>
      <c r="ED6" s="35">
        <f>IF(ED7="",NA(),ED7)</f>
        <v>1</v>
      </c>
      <c r="EE6" s="35">
        <f t="shared" ref="EE6:EM6" si="14">IF(EE7="",NA(),EE7)</f>
        <v>0.4</v>
      </c>
      <c r="EF6" s="35">
        <f t="shared" si="14"/>
        <v>0.82</v>
      </c>
      <c r="EG6" s="34">
        <f t="shared" si="14"/>
        <v>0.51</v>
      </c>
      <c r="EH6" s="35">
        <f t="shared" si="14"/>
        <v>0.55000000000000004</v>
      </c>
      <c r="EI6" s="35">
        <f t="shared" si="14"/>
        <v>0.23</v>
      </c>
      <c r="EJ6" s="35">
        <f t="shared" si="14"/>
        <v>0.34</v>
      </c>
      <c r="EK6" s="35">
        <f t="shared" si="14"/>
        <v>0.28999999999999998</v>
      </c>
      <c r="EL6" s="35">
        <f t="shared" si="14"/>
        <v>0.41</v>
      </c>
      <c r="EM6" s="35">
        <f t="shared" si="14"/>
        <v>0.4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13323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86.13</v>
      </c>
      <c r="P7" s="38">
        <v>95.22</v>
      </c>
      <c r="Q7" s="38">
        <v>4957</v>
      </c>
      <c r="R7" s="38">
        <v>4232</v>
      </c>
      <c r="S7" s="38">
        <v>187.28</v>
      </c>
      <c r="T7" s="38">
        <v>22.6</v>
      </c>
      <c r="U7" s="38">
        <v>3986</v>
      </c>
      <c r="V7" s="38">
        <v>97</v>
      </c>
      <c r="W7" s="38">
        <v>41.09</v>
      </c>
      <c r="X7" s="38">
        <v>128.87</v>
      </c>
      <c r="Y7" s="38">
        <v>133.59</v>
      </c>
      <c r="Z7" s="38">
        <v>137.41999999999999</v>
      </c>
      <c r="AA7" s="38">
        <v>141.93</v>
      </c>
      <c r="AB7" s="38">
        <v>128.28</v>
      </c>
      <c r="AC7" s="38">
        <v>109.5</v>
      </c>
      <c r="AD7" s="38">
        <v>106.28</v>
      </c>
      <c r="AE7" s="38">
        <v>108.35</v>
      </c>
      <c r="AF7" s="38">
        <v>114.74</v>
      </c>
      <c r="AG7" s="38">
        <v>104.85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44.3</v>
      </c>
      <c r="AO7" s="38">
        <v>32.31</v>
      </c>
      <c r="AP7" s="38">
        <v>26.85</v>
      </c>
      <c r="AQ7" s="38">
        <v>27.19</v>
      </c>
      <c r="AR7" s="38">
        <v>27.52</v>
      </c>
      <c r="AS7" s="38">
        <v>0.85</v>
      </c>
      <c r="AT7" s="38">
        <v>21174.98</v>
      </c>
      <c r="AU7" s="38">
        <v>2925.52</v>
      </c>
      <c r="AV7" s="38">
        <v>3513.05</v>
      </c>
      <c r="AW7" s="38">
        <v>5961.17</v>
      </c>
      <c r="AX7" s="38">
        <v>4548.8599999999997</v>
      </c>
      <c r="AY7" s="38">
        <v>2098.87</v>
      </c>
      <c r="AZ7" s="38">
        <v>571.29999999999995</v>
      </c>
      <c r="BA7" s="38">
        <v>527.82000000000005</v>
      </c>
      <c r="BB7" s="38">
        <v>477.44</v>
      </c>
      <c r="BC7" s="38">
        <v>445.85</v>
      </c>
      <c r="BD7" s="38">
        <v>264.33999999999997</v>
      </c>
      <c r="BE7" s="38">
        <v>101.08</v>
      </c>
      <c r="BF7" s="38">
        <v>97.18</v>
      </c>
      <c r="BG7" s="38">
        <v>91.64</v>
      </c>
      <c r="BH7" s="38">
        <v>191.76</v>
      </c>
      <c r="BI7" s="38">
        <v>197.22</v>
      </c>
      <c r="BJ7" s="38">
        <v>536.9</v>
      </c>
      <c r="BK7" s="38">
        <v>495.43</v>
      </c>
      <c r="BL7" s="38">
        <v>488.5</v>
      </c>
      <c r="BM7" s="38">
        <v>485.75</v>
      </c>
      <c r="BN7" s="38">
        <v>516.34</v>
      </c>
      <c r="BO7" s="38">
        <v>274.27</v>
      </c>
      <c r="BP7" s="38">
        <v>127.53</v>
      </c>
      <c r="BQ7" s="38">
        <v>138.99</v>
      </c>
      <c r="BR7" s="38">
        <v>143.88999999999999</v>
      </c>
      <c r="BS7" s="38">
        <v>150.72</v>
      </c>
      <c r="BT7" s="38">
        <v>130.58000000000001</v>
      </c>
      <c r="BU7" s="38">
        <v>80.010000000000005</v>
      </c>
      <c r="BV7" s="38">
        <v>81.900000000000006</v>
      </c>
      <c r="BW7" s="38">
        <v>82.42</v>
      </c>
      <c r="BX7" s="38">
        <v>83.59</v>
      </c>
      <c r="BY7" s="38">
        <v>83.27</v>
      </c>
      <c r="BZ7" s="38">
        <v>104.36</v>
      </c>
      <c r="CA7" s="38">
        <v>216.5</v>
      </c>
      <c r="CB7" s="38">
        <v>201.92</v>
      </c>
      <c r="CC7" s="38">
        <v>193.43</v>
      </c>
      <c r="CD7" s="38">
        <v>187.85</v>
      </c>
      <c r="CE7" s="38">
        <v>219.53</v>
      </c>
      <c r="CF7" s="38">
        <v>232.46</v>
      </c>
      <c r="CG7" s="38">
        <v>227.97</v>
      </c>
      <c r="CH7" s="38">
        <v>226.99</v>
      </c>
      <c r="CI7" s="38">
        <v>230.22</v>
      </c>
      <c r="CJ7" s="38">
        <v>228.81</v>
      </c>
      <c r="CK7" s="38">
        <v>165.71</v>
      </c>
      <c r="CL7" s="38">
        <v>28.19</v>
      </c>
      <c r="CM7" s="38">
        <v>27.03</v>
      </c>
      <c r="CN7" s="38">
        <v>26.86</v>
      </c>
      <c r="CO7" s="38">
        <v>25.28</v>
      </c>
      <c r="CP7" s="38">
        <v>26.78</v>
      </c>
      <c r="CQ7" s="38">
        <v>41.24</v>
      </c>
      <c r="CR7" s="38">
        <v>40.700000000000003</v>
      </c>
      <c r="CS7" s="38">
        <v>39.909999999999997</v>
      </c>
      <c r="CT7" s="38">
        <v>41.09</v>
      </c>
      <c r="CU7" s="38">
        <v>38.979999999999997</v>
      </c>
      <c r="CV7" s="38">
        <v>60.41</v>
      </c>
      <c r="CW7" s="38">
        <v>75.3</v>
      </c>
      <c r="CX7" s="38">
        <v>75.599999999999994</v>
      </c>
      <c r="CY7" s="38">
        <v>75.92</v>
      </c>
      <c r="CZ7" s="38">
        <v>76.23</v>
      </c>
      <c r="DA7" s="38">
        <v>69.680000000000007</v>
      </c>
      <c r="DB7" s="38">
        <v>74.900000000000006</v>
      </c>
      <c r="DC7" s="38">
        <v>74.61</v>
      </c>
      <c r="DD7" s="38">
        <v>75.62</v>
      </c>
      <c r="DE7" s="38">
        <v>75.91</v>
      </c>
      <c r="DF7" s="38">
        <v>75.010000000000005</v>
      </c>
      <c r="DG7" s="38">
        <v>89.93</v>
      </c>
      <c r="DH7" s="38">
        <v>47.73</v>
      </c>
      <c r="DI7" s="38">
        <v>57.88</v>
      </c>
      <c r="DJ7" s="38">
        <v>58.96</v>
      </c>
      <c r="DK7" s="38">
        <v>58.01</v>
      </c>
      <c r="DL7" s="38">
        <v>58.11</v>
      </c>
      <c r="DM7" s="38">
        <v>39.049999999999997</v>
      </c>
      <c r="DN7" s="38">
        <v>50.44</v>
      </c>
      <c r="DO7" s="38">
        <v>51.44</v>
      </c>
      <c r="DP7" s="38">
        <v>52.4</v>
      </c>
      <c r="DQ7" s="38">
        <v>51.89</v>
      </c>
      <c r="DR7" s="38">
        <v>48.12</v>
      </c>
      <c r="DS7" s="38">
        <v>1.34</v>
      </c>
      <c r="DT7" s="38">
        <v>3.24</v>
      </c>
      <c r="DU7" s="38">
        <v>3.29</v>
      </c>
      <c r="DV7" s="38">
        <v>29.59</v>
      </c>
      <c r="DW7" s="38">
        <v>30.34</v>
      </c>
      <c r="DX7" s="38">
        <v>8.18</v>
      </c>
      <c r="DY7" s="38">
        <v>9.64</v>
      </c>
      <c r="DZ7" s="38">
        <v>11.68</v>
      </c>
      <c r="EA7" s="38">
        <v>14.01</v>
      </c>
      <c r="EB7" s="38">
        <v>14.74</v>
      </c>
      <c r="EC7" s="38">
        <v>15.89</v>
      </c>
      <c r="ED7" s="38">
        <v>1</v>
      </c>
      <c r="EE7" s="38">
        <v>0.4</v>
      </c>
      <c r="EF7" s="38">
        <v>0.82</v>
      </c>
      <c r="EG7" s="38">
        <v>0.51</v>
      </c>
      <c r="EH7" s="38">
        <v>0.55000000000000004</v>
      </c>
      <c r="EI7" s="38">
        <v>0.23</v>
      </c>
      <c r="EJ7" s="38">
        <v>0.34</v>
      </c>
      <c r="EK7" s="38">
        <v>0.28999999999999998</v>
      </c>
      <c r="EL7" s="38">
        <v>0.41</v>
      </c>
      <c r="EM7" s="38">
        <v>0.4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太田 祥子</cp:lastModifiedBy>
  <dcterms:created xsi:type="dcterms:W3CDTF">2018-12-03T08:24:45Z</dcterms:created>
  <dcterms:modified xsi:type="dcterms:W3CDTF">2019-01-30T00:30:35Z</dcterms:modified>
  <cp:category/>
</cp:coreProperties>
</file>