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tabRatio="801" activeTab="0"/>
  </bookViews>
  <sheets>
    <sheet name="（法非適用企業）" sheetId="1" r:id="rId1"/>
  </sheets>
  <definedNames>
    <definedName name="_xlnm.Print_Area" localSheetId="0">'（法非適用企業）'!$A$1:$W$72</definedName>
    <definedName name="_xlnm.Print_Titles" localSheetId="0">'（法非適用企業）'!$A:$V,'（法非適用企業）'!$1:$3</definedName>
  </definedNames>
  <calcPr fullCalcOnLoad="1"/>
</workbook>
</file>

<file path=xl/sharedStrings.xml><?xml version="1.0" encoding="utf-8"?>
<sst xmlns="http://schemas.openxmlformats.org/spreadsheetml/2006/main" count="177" uniqueCount="134">
  <si>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</si>
  <si>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</si>
  <si>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</si>
  <si>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</si>
  <si>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</si>
  <si>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</si>
  <si>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</si>
  <si>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</si>
  <si>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</si>
  <si>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</si>
  <si>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</si>
  <si>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決算
見込</t>
  </si>
  <si>
    <t>前年度</t>
  </si>
  <si>
    <t>本年度</t>
  </si>
  <si>
    <t>収益的収入</t>
  </si>
  <si>
    <t>収益的支出</t>
  </si>
  <si>
    <t>（単位：千円）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</si>
  <si>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</si>
  <si>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</si>
  <si>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</si>
  <si>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</si>
  <si>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</si>
  <si>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</si>
  <si>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</si>
  <si>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</si>
  <si>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</si>
  <si>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</si>
  <si>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</si>
  <si>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</si>
  <si>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</si>
  <si>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</si>
  <si>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</si>
  <si>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</si>
  <si>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</si>
  <si>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</si>
  <si>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</si>
  <si>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</si>
  <si>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</si>
  <si>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</si>
  <si>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</si>
  <si>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</si>
  <si>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</si>
  <si>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</si>
  <si>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</si>
  <si>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</si>
  <si>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</si>
  <si>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</si>
  <si>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</si>
  <si>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</si>
  <si>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</si>
  <si>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</si>
  <si>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</si>
  <si>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</si>
  <si>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</si>
  <si>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</si>
  <si>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</si>
  <si>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</si>
  <si>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</si>
  <si>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</si>
  <si>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</si>
  <si>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</si>
  <si>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</si>
  <si>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</si>
  <si>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</si>
  <si>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</si>
  <si>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</si>
  <si>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</si>
  <si>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</si>
  <si>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</si>
  <si>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</si>
  <si>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</si>
  <si>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</si>
  <si>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</si>
  <si>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</si>
  <si>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</si>
  <si>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</si>
  <si>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</si>
  <si>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</si>
  <si>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</si>
  <si>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</si>
  <si>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</si>
  <si>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</si>
  <si>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</si>
  <si>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</si>
  <si>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</si>
  <si>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</si>
  <si>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</si>
  <si>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</si>
  <si>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</si>
  <si>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</si>
  <si>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</si>
  <si>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</si>
  <si>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</si>
  <si>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</si>
  <si>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</si>
  <si>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</si>
  <si>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</si>
  <si>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</si>
  <si>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</si>
  <si>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</si>
  <si>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</si>
  <si>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</si>
  <si>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</si>
  <si>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</si>
  <si>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</si>
  <si>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</si>
  <si>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</si>
  <si>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</si>
  <si>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</si>
  <si>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</si>
  <si>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</si>
  <si>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</si>
  <si>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</si>
  <si>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</si>
  <si>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</si>
  <si>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</si>
  <si>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</si>
  <si>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</si>
  <si>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うち資本費平準化債</t>
  </si>
  <si>
    <t>地方財政法施行令第16条第１項により算定した
資金の不足額</t>
  </si>
  <si>
    <t>　第107号・総財営第73号・総財準第83号）に定める「経営戦略」を未策定の団体にあっては、本様式により提出すること。</t>
  </si>
  <si>
    <r>
      <t>（※）平成30</t>
    </r>
    <r>
      <rPr>
        <sz val="11"/>
        <rFont val="ＭＳ Ｐゴシック"/>
        <family val="3"/>
      </rPr>
      <t>年度地方債同意等基準運用要綱第一の一の４に該当する事業が作成する「収支計画」について、「公営企業の経営に当たっての留意事項について」（平成26年８月29日付け総財公</t>
    </r>
  </si>
  <si>
    <t>Ｒ４</t>
  </si>
  <si>
    <t>Ｒ５</t>
  </si>
  <si>
    <t>Ｒ６</t>
  </si>
  <si>
    <t>Ｒ７</t>
  </si>
  <si>
    <t>Ｒ８</t>
  </si>
  <si>
    <t>Ｒ９</t>
  </si>
  <si>
    <t>Ｒ１０</t>
  </si>
  <si>
    <t>Ｒ１１</t>
  </si>
  <si>
    <t>Ｒ11</t>
  </si>
  <si>
    <t>Ｒ12</t>
  </si>
  <si>
    <t>Ｒ１３</t>
  </si>
  <si>
    <t>Ｒ１４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</si>
</sst>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6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49" fontId="0" fillId="0" borderId="13" xfId="49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6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1" fontId="0" fillId="0" borderId="21" xfId="49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0" borderId="21" xfId="0" applyNumberFormat="1" applyFont="1" applyFill="1" applyBorder="1" applyAlignment="1">
      <alignment horizontal="right" vertical="center"/>
    </xf>
    <xf numFmtId="191" fontId="0" fillId="0" borderId="23" xfId="0" applyNumberFormat="1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191" fontId="0" fillId="28" borderId="21" xfId="49" applyNumberFormat="1" applyFont="1" applyFill="1" applyBorder="1" applyAlignment="1">
      <alignment horizontal="right" vertical="center"/>
    </xf>
    <xf numFmtId="191" fontId="0" fillId="28" borderId="21" xfId="0" applyNumberFormat="1" applyFont="1" applyFill="1" applyBorder="1" applyAlignment="1">
      <alignment horizontal="right" vertical="center"/>
    </xf>
    <xf numFmtId="191" fontId="0" fillId="0" borderId="22" xfId="49" applyNumberFormat="1" applyFont="1" applyFill="1" applyBorder="1" applyAlignment="1">
      <alignment horizontal="right" vertical="center"/>
    </xf>
    <xf numFmtId="191" fontId="0" fillId="28" borderId="22" xfId="49" applyNumberFormat="1" applyFont="1" applyFill="1" applyBorder="1" applyAlignment="1">
      <alignment horizontal="right" vertical="center"/>
    </xf>
    <xf numFmtId="191" fontId="0" fillId="28" borderId="23" xfId="49" applyNumberFormat="1" applyFont="1" applyFill="1" applyBorder="1" applyAlignment="1">
      <alignment horizontal="right" vertical="center"/>
    </xf>
    <xf numFmtId="191" fontId="0" fillId="28" borderId="22" xfId="49" applyNumberFormat="1" applyFont="1" applyFill="1" applyBorder="1" applyAlignment="1">
      <alignment horizontal="right" vertical="center"/>
    </xf>
    <xf numFmtId="191" fontId="0" fillId="28" borderId="22" xfId="0" applyNumberFormat="1" applyFill="1" applyBorder="1" applyAlignment="1">
      <alignment horizontal="right" vertical="center"/>
    </xf>
    <xf numFmtId="191" fontId="0" fillId="28" borderId="23" xfId="0" applyNumberFormat="1" applyFill="1" applyBorder="1" applyAlignment="1">
      <alignment horizontal="right" vertical="center"/>
    </xf>
    <xf numFmtId="191" fontId="0" fillId="0" borderId="21" xfId="0" applyNumberFormat="1" applyBorder="1" applyAlignment="1">
      <alignment horizontal="right" vertical="center"/>
    </xf>
    <xf numFmtId="191" fontId="0" fillId="28" borderId="2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191" fontId="0" fillId="0" borderId="23" xfId="0" applyNumberFormat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91" fontId="0" fillId="28" borderId="22" xfId="0" applyNumberFormat="1" applyFill="1" applyBorder="1" applyAlignment="1">
      <alignment horizontal="right" vertical="center"/>
    </xf>
    <xf numFmtId="191" fontId="0" fillId="28" borderId="23" xfId="0" applyNumberFormat="1" applyFill="1" applyBorder="1" applyAlignment="1">
      <alignment horizontal="right" vertical="center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91" fontId="0" fillId="28" borderId="22" xfId="49" applyNumberFormat="1" applyFont="1" applyFill="1" applyBorder="1" applyAlignment="1">
      <alignment horizontal="right" vertical="center"/>
    </xf>
    <xf numFmtId="191" fontId="0" fillId="28" borderId="23" xfId="49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right" vertical="center"/>
    </xf>
    <xf numFmtId="191" fontId="0" fillId="28" borderId="22" xfId="0" applyNumberFormat="1" applyFont="1" applyFill="1" applyBorder="1" applyAlignment="1">
      <alignment horizontal="right" vertical="center"/>
    </xf>
    <xf numFmtId="191" fontId="0" fillId="28" borderId="23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distributed" vertical="center" wrapText="1" shrinkToFit="1"/>
    </xf>
    <xf numFmtId="0" fontId="0" fillId="0" borderId="14" xfId="0" applyFont="1" applyFill="1" applyBorder="1" applyAlignment="1">
      <alignment horizontal="distributed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4010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47625</xdr:rowOff>
    </xdr:from>
    <xdr:to>
      <xdr:col>11</xdr:col>
      <xdr:colOff>638175</xdr:colOff>
      <xdr:row>2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4810125" y="390525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10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2915900"/>
          <a:ext cx="40290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62</xdr:row>
      <xdr:rowOff>47625</xdr:rowOff>
    </xdr:from>
    <xdr:to>
      <xdr:col>11</xdr:col>
      <xdr:colOff>638175</xdr:colOff>
      <xdr:row>62</xdr:row>
      <xdr:rowOff>342900</xdr:rowOff>
    </xdr:to>
    <xdr:sp>
      <xdr:nvSpPr>
        <xdr:cNvPr id="4" name="AutoShape 4"/>
        <xdr:cNvSpPr>
          <a:spLocks/>
        </xdr:cNvSpPr>
      </xdr:nvSpPr>
      <xdr:spPr>
        <a:xfrm>
          <a:off x="4810125" y="13163550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62</xdr:row>
      <xdr:rowOff>47625</xdr:rowOff>
    </xdr:from>
    <xdr:to>
      <xdr:col>11</xdr:col>
      <xdr:colOff>638175</xdr:colOff>
      <xdr:row>62</xdr:row>
      <xdr:rowOff>342900</xdr:rowOff>
    </xdr:to>
    <xdr:sp>
      <xdr:nvSpPr>
        <xdr:cNvPr id="5" name="AutoShape 4"/>
        <xdr:cNvSpPr>
          <a:spLocks/>
        </xdr:cNvSpPr>
      </xdr:nvSpPr>
      <xdr:spPr>
        <a:xfrm>
          <a:off x="4810125" y="13163550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62</xdr:row>
      <xdr:rowOff>47625</xdr:rowOff>
    </xdr:from>
    <xdr:to>
      <xdr:col>10</xdr:col>
      <xdr:colOff>638175</xdr:colOff>
      <xdr:row>62</xdr:row>
      <xdr:rowOff>342900</xdr:rowOff>
    </xdr:to>
    <xdr:sp>
      <xdr:nvSpPr>
        <xdr:cNvPr id="6" name="AutoShape 4"/>
        <xdr:cNvSpPr>
          <a:spLocks/>
        </xdr:cNvSpPr>
      </xdr:nvSpPr>
      <xdr:spPr>
        <a:xfrm>
          <a:off x="4095750" y="13163550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47625</xdr:rowOff>
    </xdr:from>
    <xdr:to>
      <xdr:col>11</xdr:col>
      <xdr:colOff>638175</xdr:colOff>
      <xdr:row>2</xdr:row>
      <xdr:rowOff>342900</xdr:rowOff>
    </xdr:to>
    <xdr:sp>
      <xdr:nvSpPr>
        <xdr:cNvPr id="7" name="AutoShape 2"/>
        <xdr:cNvSpPr>
          <a:spLocks/>
        </xdr:cNvSpPr>
      </xdr:nvSpPr>
      <xdr:spPr>
        <a:xfrm>
          <a:off x="4810125" y="390525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638175</xdr:colOff>
      <xdr:row>2</xdr:row>
      <xdr:rowOff>342900</xdr:rowOff>
    </xdr:to>
    <xdr:sp>
      <xdr:nvSpPr>
        <xdr:cNvPr id="8" name="AutoShape 2"/>
        <xdr:cNvSpPr>
          <a:spLocks/>
        </xdr:cNvSpPr>
      </xdr:nvSpPr>
      <xdr:spPr>
        <a:xfrm>
          <a:off x="4095750" y="390525"/>
          <a:ext cx="561975" cy="295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72"/>
  <sheetViews>
    <sheetView showZeros="0" tabSelected="1" view="pageBreakPreview" zoomScale="85" zoomScaleNormal="70" zoomScaleSheetLayoutView="85" zoomScalePageLayoutView="55" workbookViewId="0" topLeftCell="A1">
      <selection activeCell="L3" sqref="L3"/>
    </sheetView>
  </sheetViews>
  <sheetFormatPr defaultColWidth="9.00390625" defaultRowHeight="13.5"/>
  <cols>
    <col min="1" max="2" width="3.375" style="28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8.00390625" style="1" customWidth="1"/>
    <col min="8" max="8" width="7.375" style="1" customWidth="1"/>
    <col min="9" max="9" width="7.125" style="1" customWidth="1"/>
    <col min="10" max="10" width="4.00390625" style="2" customWidth="1"/>
    <col min="11" max="23" width="9.375" style="1" customWidth="1"/>
    <col min="24" max="16384" width="9.00390625" style="1" customWidth="1"/>
  </cols>
  <sheetData>
    <row r="1" spans="22:23" ht="13.5">
      <c r="V1" s="2" t="s">
        <v>29</v>
      </c>
      <c r="W1" s="2" t="s">
        <v>29</v>
      </c>
    </row>
    <row r="2" spans="1:23" s="7" customFormat="1" ht="13.5">
      <c r="A2" s="29"/>
      <c r="B2" s="30"/>
      <c r="C2" s="4"/>
      <c r="D2" s="4"/>
      <c r="E2" s="4"/>
      <c r="F2" s="4"/>
      <c r="G2" s="4"/>
      <c r="H2" s="4"/>
      <c r="I2" s="5" t="s">
        <v>10</v>
      </c>
      <c r="J2" s="6"/>
      <c r="K2" s="113" t="s">
        <v>12</v>
      </c>
      <c r="L2" s="113" t="s">
        <v>13</v>
      </c>
      <c r="M2" s="158" t="s">
        <v>122</v>
      </c>
      <c r="N2" s="158" t="s">
        <v>123</v>
      </c>
      <c r="O2" s="158" t="s">
        <v>124</v>
      </c>
      <c r="P2" s="158" t="s">
        <v>125</v>
      </c>
      <c r="Q2" s="158" t="s">
        <v>126</v>
      </c>
      <c r="R2" s="158" t="s">
        <v>127</v>
      </c>
      <c r="S2" s="158" t="s">
        <v>128</v>
      </c>
      <c r="T2" s="158" t="s">
        <v>130</v>
      </c>
      <c r="U2" s="158" t="s">
        <v>131</v>
      </c>
      <c r="V2" s="158" t="s">
        <v>132</v>
      </c>
      <c r="W2" s="117" t="s">
        <v>133</v>
      </c>
    </row>
    <row r="3" spans="1:23" s="7" customFormat="1" ht="30" customHeight="1">
      <c r="A3" s="31"/>
      <c r="B3" s="32"/>
      <c r="C3" s="9" t="s">
        <v>53</v>
      </c>
      <c r="D3" s="9"/>
      <c r="E3" s="9" t="s">
        <v>54</v>
      </c>
      <c r="F3" s="9"/>
      <c r="G3" s="9"/>
      <c r="H3" s="9"/>
      <c r="I3" s="9"/>
      <c r="J3" s="10"/>
      <c r="K3" s="114" t="s">
        <v>11</v>
      </c>
      <c r="L3" s="115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18"/>
    </row>
    <row r="4" spans="1:23" s="7" customFormat="1" ht="15.75" customHeight="1">
      <c r="A4" s="140" t="s">
        <v>63</v>
      </c>
      <c r="B4" s="145" t="s">
        <v>14</v>
      </c>
      <c r="C4" s="33">
        <v>1</v>
      </c>
      <c r="D4" s="162" t="s">
        <v>30</v>
      </c>
      <c r="E4" s="125"/>
      <c r="F4" s="125"/>
      <c r="G4" s="125"/>
      <c r="H4" s="125"/>
      <c r="I4" s="125"/>
      <c r="J4" s="89" t="s">
        <v>64</v>
      </c>
      <c r="K4" s="96">
        <f>K5+K9</f>
        <v>13392</v>
      </c>
      <c r="L4" s="96">
        <f>L5+L9</f>
        <v>17142</v>
      </c>
      <c r="M4" s="96">
        <f>M5+M9</f>
        <v>13420</v>
      </c>
      <c r="N4" s="96">
        <f>N5+N9</f>
        <v>14027</v>
      </c>
      <c r="O4" s="96">
        <f aca="true" t="shared" si="0" ref="O4:U4">O5+O9</f>
        <v>14634</v>
      </c>
      <c r="P4" s="96">
        <f t="shared" si="0"/>
        <v>15241</v>
      </c>
      <c r="Q4" s="96">
        <f t="shared" si="0"/>
        <v>15848</v>
      </c>
      <c r="R4" s="96">
        <f t="shared" si="0"/>
        <v>16455</v>
      </c>
      <c r="S4" s="96">
        <f t="shared" si="0"/>
        <v>17062</v>
      </c>
      <c r="T4" s="96">
        <f t="shared" si="0"/>
        <v>17669</v>
      </c>
      <c r="U4" s="96">
        <f t="shared" si="0"/>
        <v>18276</v>
      </c>
      <c r="V4" s="96">
        <f>V5+V9</f>
        <v>18883</v>
      </c>
      <c r="W4" s="96">
        <f>W5+W9</f>
        <v>19490</v>
      </c>
    </row>
    <row r="5" spans="1:23" s="12" customFormat="1" ht="15.75" customHeight="1">
      <c r="A5" s="141"/>
      <c r="B5" s="145"/>
      <c r="C5" s="34" t="s">
        <v>65</v>
      </c>
      <c r="D5" s="35"/>
      <c r="E5" s="119" t="s">
        <v>0</v>
      </c>
      <c r="F5" s="119"/>
      <c r="G5" s="119"/>
      <c r="H5" s="119"/>
      <c r="I5" s="120"/>
      <c r="J5" s="89" t="s">
        <v>66</v>
      </c>
      <c r="K5" s="96">
        <f aca="true" t="shared" si="1" ref="K5:U5">K6+K7+K8</f>
        <v>3462</v>
      </c>
      <c r="L5" s="96">
        <f t="shared" si="1"/>
        <v>3822</v>
      </c>
      <c r="M5" s="96">
        <f t="shared" si="1"/>
        <v>4044</v>
      </c>
      <c r="N5" s="96">
        <f t="shared" si="1"/>
        <v>4266</v>
      </c>
      <c r="O5" s="96">
        <f t="shared" si="1"/>
        <v>4488</v>
      </c>
      <c r="P5" s="96">
        <f t="shared" si="1"/>
        <v>4710</v>
      </c>
      <c r="Q5" s="96">
        <f t="shared" si="1"/>
        <v>4932</v>
      </c>
      <c r="R5" s="96">
        <f t="shared" si="1"/>
        <v>5154</v>
      </c>
      <c r="S5" s="96">
        <f t="shared" si="1"/>
        <v>5376</v>
      </c>
      <c r="T5" s="96">
        <f t="shared" si="1"/>
        <v>5598</v>
      </c>
      <c r="U5" s="96">
        <f t="shared" si="1"/>
        <v>5820</v>
      </c>
      <c r="V5" s="96">
        <f>V6+V7+V8</f>
        <v>6042</v>
      </c>
      <c r="W5" s="96">
        <f>W6+W7+W8</f>
        <v>6264</v>
      </c>
    </row>
    <row r="6" spans="1:23" s="12" customFormat="1" ht="15.75" customHeight="1">
      <c r="A6" s="141"/>
      <c r="B6" s="145"/>
      <c r="C6" s="36"/>
      <c r="D6" s="13"/>
      <c r="E6" s="37" t="s">
        <v>67</v>
      </c>
      <c r="F6" s="119" t="s">
        <v>4</v>
      </c>
      <c r="G6" s="119"/>
      <c r="H6" s="119"/>
      <c r="I6" s="119"/>
      <c r="J6" s="127"/>
      <c r="K6" s="101">
        <v>3462</v>
      </c>
      <c r="L6" s="101">
        <v>3822</v>
      </c>
      <c r="M6" s="101">
        <v>4044</v>
      </c>
      <c r="N6" s="101">
        <f aca="true" t="shared" si="2" ref="N6:U6">M6+222</f>
        <v>4266</v>
      </c>
      <c r="O6" s="101">
        <f t="shared" si="2"/>
        <v>4488</v>
      </c>
      <c r="P6" s="101">
        <f t="shared" si="2"/>
        <v>4710</v>
      </c>
      <c r="Q6" s="101">
        <f t="shared" si="2"/>
        <v>4932</v>
      </c>
      <c r="R6" s="101">
        <f t="shared" si="2"/>
        <v>5154</v>
      </c>
      <c r="S6" s="101">
        <f t="shared" si="2"/>
        <v>5376</v>
      </c>
      <c r="T6" s="101">
        <f t="shared" si="2"/>
        <v>5598</v>
      </c>
      <c r="U6" s="101">
        <f t="shared" si="2"/>
        <v>5820</v>
      </c>
      <c r="V6" s="101">
        <f>U6+222</f>
        <v>6042</v>
      </c>
      <c r="W6" s="101">
        <f>V6+222</f>
        <v>6264</v>
      </c>
    </row>
    <row r="7" spans="1:23" s="12" customFormat="1" ht="15.75" customHeight="1">
      <c r="A7" s="141"/>
      <c r="B7" s="145"/>
      <c r="C7" s="36"/>
      <c r="D7" s="13"/>
      <c r="E7" s="37" t="s">
        <v>68</v>
      </c>
      <c r="F7" s="119" t="s">
        <v>1</v>
      </c>
      <c r="G7" s="119"/>
      <c r="H7" s="119"/>
      <c r="I7" s="120"/>
      <c r="J7" s="89" t="s">
        <v>69</v>
      </c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</row>
    <row r="8" spans="1:23" s="12" customFormat="1" ht="15.75" customHeight="1">
      <c r="A8" s="141"/>
      <c r="B8" s="145"/>
      <c r="C8" s="36"/>
      <c r="D8" s="13"/>
      <c r="E8" s="37" t="s">
        <v>70</v>
      </c>
      <c r="F8" s="119" t="s">
        <v>2</v>
      </c>
      <c r="G8" s="119"/>
      <c r="H8" s="119"/>
      <c r="I8" s="119"/>
      <c r="J8" s="127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1:23" s="12" customFormat="1" ht="15.75" customHeight="1">
      <c r="A9" s="141"/>
      <c r="B9" s="145"/>
      <c r="C9" s="34" t="s">
        <v>71</v>
      </c>
      <c r="D9" s="35"/>
      <c r="E9" s="119" t="s">
        <v>3</v>
      </c>
      <c r="F9" s="119"/>
      <c r="G9" s="119"/>
      <c r="H9" s="119"/>
      <c r="I9" s="119"/>
      <c r="J9" s="127"/>
      <c r="K9" s="96">
        <f>K10+K11</f>
        <v>9930</v>
      </c>
      <c r="L9" s="96">
        <f>L10+L11</f>
        <v>13320</v>
      </c>
      <c r="M9" s="96">
        <f>M10+M11</f>
        <v>9376</v>
      </c>
      <c r="N9" s="96">
        <f>N10+N11</f>
        <v>9761</v>
      </c>
      <c r="O9" s="96">
        <f aca="true" t="shared" si="3" ref="O9:V9">O10+O11</f>
        <v>10146</v>
      </c>
      <c r="P9" s="96">
        <f t="shared" si="3"/>
        <v>10531</v>
      </c>
      <c r="Q9" s="96">
        <f t="shared" si="3"/>
        <v>10916</v>
      </c>
      <c r="R9" s="96">
        <f t="shared" si="3"/>
        <v>11301</v>
      </c>
      <c r="S9" s="96">
        <f t="shared" si="3"/>
        <v>11686</v>
      </c>
      <c r="T9" s="96">
        <f t="shared" si="3"/>
        <v>12071</v>
      </c>
      <c r="U9" s="96">
        <f t="shared" si="3"/>
        <v>12456</v>
      </c>
      <c r="V9" s="96">
        <f t="shared" si="3"/>
        <v>12841</v>
      </c>
      <c r="W9" s="96">
        <f>W10+W11</f>
        <v>13226</v>
      </c>
    </row>
    <row r="10" spans="1:23" s="12" customFormat="1" ht="15.75" customHeight="1">
      <c r="A10" s="141"/>
      <c r="B10" s="145"/>
      <c r="C10" s="38"/>
      <c r="D10" s="14"/>
      <c r="E10" s="39" t="s">
        <v>67</v>
      </c>
      <c r="F10" s="126" t="s">
        <v>5</v>
      </c>
      <c r="G10" s="126"/>
      <c r="H10" s="126"/>
      <c r="I10" s="126"/>
      <c r="J10" s="163"/>
      <c r="K10" s="101">
        <v>9930</v>
      </c>
      <c r="L10" s="101">
        <v>13320</v>
      </c>
      <c r="M10" s="101">
        <v>9376</v>
      </c>
      <c r="N10" s="101">
        <v>9761</v>
      </c>
      <c r="O10" s="101">
        <v>10146</v>
      </c>
      <c r="P10" s="101">
        <v>10531</v>
      </c>
      <c r="Q10" s="101">
        <v>10916</v>
      </c>
      <c r="R10" s="101">
        <v>11301</v>
      </c>
      <c r="S10" s="101">
        <v>11686</v>
      </c>
      <c r="T10" s="101">
        <v>12071</v>
      </c>
      <c r="U10" s="101">
        <v>12456</v>
      </c>
      <c r="V10" s="101">
        <v>12841</v>
      </c>
      <c r="W10" s="101">
        <v>13226</v>
      </c>
    </row>
    <row r="11" spans="1:23" s="12" customFormat="1" ht="15.75" customHeight="1">
      <c r="A11" s="141"/>
      <c r="B11" s="145"/>
      <c r="C11" s="40"/>
      <c r="D11" s="23"/>
      <c r="E11" s="37" t="s">
        <v>68</v>
      </c>
      <c r="F11" s="119" t="s">
        <v>2</v>
      </c>
      <c r="G11" s="119"/>
      <c r="H11" s="119"/>
      <c r="I11" s="119"/>
      <c r="J11" s="127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s="12" customFormat="1" ht="15.75" customHeight="1">
      <c r="A12" s="141"/>
      <c r="B12" s="145" t="s">
        <v>15</v>
      </c>
      <c r="C12" s="41" t="s">
        <v>72</v>
      </c>
      <c r="D12" s="119" t="s">
        <v>31</v>
      </c>
      <c r="E12" s="119"/>
      <c r="F12" s="119"/>
      <c r="G12" s="119"/>
      <c r="H12" s="119"/>
      <c r="I12" s="119"/>
      <c r="J12" s="89" t="s">
        <v>73</v>
      </c>
      <c r="K12" s="96">
        <f aca="true" t="shared" si="4" ref="K12:U12">K13+K17</f>
        <v>13392</v>
      </c>
      <c r="L12" s="96">
        <f t="shared" si="4"/>
        <v>17142</v>
      </c>
      <c r="M12" s="96">
        <f t="shared" si="4"/>
        <v>13420</v>
      </c>
      <c r="N12" s="96">
        <f t="shared" si="4"/>
        <v>14027</v>
      </c>
      <c r="O12" s="96">
        <f t="shared" si="4"/>
        <v>14634</v>
      </c>
      <c r="P12" s="96">
        <f t="shared" si="4"/>
        <v>15241</v>
      </c>
      <c r="Q12" s="96">
        <f t="shared" si="4"/>
        <v>15848</v>
      </c>
      <c r="R12" s="96">
        <f t="shared" si="4"/>
        <v>16455</v>
      </c>
      <c r="S12" s="96">
        <f t="shared" si="4"/>
        <v>17062</v>
      </c>
      <c r="T12" s="96">
        <f t="shared" si="4"/>
        <v>17669</v>
      </c>
      <c r="U12" s="96">
        <f t="shared" si="4"/>
        <v>18276</v>
      </c>
      <c r="V12" s="96">
        <f>V13+V17</f>
        <v>18883</v>
      </c>
      <c r="W12" s="96">
        <f>W13+W17</f>
        <v>19490</v>
      </c>
    </row>
    <row r="13" spans="1:23" s="12" customFormat="1" ht="15.75" customHeight="1">
      <c r="A13" s="141"/>
      <c r="B13" s="145"/>
      <c r="C13" s="34" t="s">
        <v>65</v>
      </c>
      <c r="D13" s="35"/>
      <c r="E13" s="119" t="s">
        <v>6</v>
      </c>
      <c r="F13" s="119"/>
      <c r="G13" s="119"/>
      <c r="H13" s="119"/>
      <c r="I13" s="119"/>
      <c r="J13" s="127"/>
      <c r="K13" s="96">
        <f aca="true" t="shared" si="5" ref="K13:U13">K14+K16</f>
        <v>12492</v>
      </c>
      <c r="L13" s="96">
        <f t="shared" si="5"/>
        <v>16242</v>
      </c>
      <c r="M13" s="96">
        <f t="shared" si="5"/>
        <v>12500</v>
      </c>
      <c r="N13" s="96">
        <f t="shared" si="5"/>
        <v>13087</v>
      </c>
      <c r="O13" s="96">
        <f t="shared" si="5"/>
        <v>13674</v>
      </c>
      <c r="P13" s="96">
        <f t="shared" si="5"/>
        <v>14261</v>
      </c>
      <c r="Q13" s="96">
        <f t="shared" si="5"/>
        <v>14848</v>
      </c>
      <c r="R13" s="96">
        <f t="shared" si="5"/>
        <v>15435</v>
      </c>
      <c r="S13" s="96">
        <f t="shared" si="5"/>
        <v>16022</v>
      </c>
      <c r="T13" s="96">
        <f t="shared" si="5"/>
        <v>16609</v>
      </c>
      <c r="U13" s="96">
        <f t="shared" si="5"/>
        <v>17196</v>
      </c>
      <c r="V13" s="96">
        <f>V14+V16</f>
        <v>17783</v>
      </c>
      <c r="W13" s="96">
        <f>W14+W16</f>
        <v>18370</v>
      </c>
    </row>
    <row r="14" spans="1:23" s="12" customFormat="1" ht="15.75" customHeight="1">
      <c r="A14" s="141"/>
      <c r="B14" s="145"/>
      <c r="C14" s="38"/>
      <c r="D14" s="14"/>
      <c r="E14" s="39" t="s">
        <v>67</v>
      </c>
      <c r="F14" s="126" t="s">
        <v>7</v>
      </c>
      <c r="G14" s="119"/>
      <c r="H14" s="119"/>
      <c r="I14" s="119"/>
      <c r="J14" s="127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s="12" customFormat="1" ht="15.75" customHeight="1">
      <c r="A15" s="141"/>
      <c r="B15" s="145"/>
      <c r="C15" s="42"/>
      <c r="D15" s="43"/>
      <c r="E15" s="25"/>
      <c r="F15" s="44"/>
      <c r="G15" s="122" t="s">
        <v>32</v>
      </c>
      <c r="H15" s="120"/>
      <c r="I15" s="120"/>
      <c r="J15" s="12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s="12" customFormat="1" ht="15.75" customHeight="1">
      <c r="A16" s="141"/>
      <c r="B16" s="145"/>
      <c r="C16" s="40"/>
      <c r="D16" s="23"/>
      <c r="E16" s="37" t="s">
        <v>68</v>
      </c>
      <c r="F16" s="119" t="s">
        <v>2</v>
      </c>
      <c r="G16" s="119"/>
      <c r="H16" s="120"/>
      <c r="I16" s="120"/>
      <c r="J16" s="121"/>
      <c r="K16" s="101">
        <v>12492</v>
      </c>
      <c r="L16" s="101">
        <v>16242</v>
      </c>
      <c r="M16" s="101">
        <v>12500</v>
      </c>
      <c r="N16" s="101">
        <f aca="true" t="shared" si="6" ref="N16:U16">M16+587</f>
        <v>13087</v>
      </c>
      <c r="O16" s="101">
        <f t="shared" si="6"/>
        <v>13674</v>
      </c>
      <c r="P16" s="101">
        <f t="shared" si="6"/>
        <v>14261</v>
      </c>
      <c r="Q16" s="101">
        <f t="shared" si="6"/>
        <v>14848</v>
      </c>
      <c r="R16" s="101">
        <f t="shared" si="6"/>
        <v>15435</v>
      </c>
      <c r="S16" s="101">
        <f t="shared" si="6"/>
        <v>16022</v>
      </c>
      <c r="T16" s="101">
        <f t="shared" si="6"/>
        <v>16609</v>
      </c>
      <c r="U16" s="101">
        <f t="shared" si="6"/>
        <v>17196</v>
      </c>
      <c r="V16" s="101">
        <f>U16+587</f>
        <v>17783</v>
      </c>
      <c r="W16" s="101">
        <f>V16+587</f>
        <v>18370</v>
      </c>
    </row>
    <row r="17" spans="1:23" s="12" customFormat="1" ht="15.75" customHeight="1">
      <c r="A17" s="141"/>
      <c r="B17" s="145"/>
      <c r="C17" s="34" t="s">
        <v>71</v>
      </c>
      <c r="D17" s="35"/>
      <c r="E17" s="119" t="s">
        <v>8</v>
      </c>
      <c r="F17" s="119"/>
      <c r="G17" s="119"/>
      <c r="H17" s="119"/>
      <c r="I17" s="119"/>
      <c r="J17" s="127"/>
      <c r="K17" s="96">
        <f aca="true" t="shared" si="7" ref="K17:U17">K18+K20</f>
        <v>900</v>
      </c>
      <c r="L17" s="96">
        <f t="shared" si="7"/>
        <v>900</v>
      </c>
      <c r="M17" s="96">
        <f t="shared" si="7"/>
        <v>920</v>
      </c>
      <c r="N17" s="96">
        <f t="shared" si="7"/>
        <v>940</v>
      </c>
      <c r="O17" s="96">
        <f t="shared" si="7"/>
        <v>960</v>
      </c>
      <c r="P17" s="96">
        <f t="shared" si="7"/>
        <v>980</v>
      </c>
      <c r="Q17" s="96">
        <f t="shared" si="7"/>
        <v>1000</v>
      </c>
      <c r="R17" s="96">
        <f t="shared" si="7"/>
        <v>1020</v>
      </c>
      <c r="S17" s="96">
        <f t="shared" si="7"/>
        <v>1040</v>
      </c>
      <c r="T17" s="96">
        <f t="shared" si="7"/>
        <v>1060</v>
      </c>
      <c r="U17" s="96">
        <f t="shared" si="7"/>
        <v>1080</v>
      </c>
      <c r="V17" s="96">
        <f>V18+V20</f>
        <v>1100</v>
      </c>
      <c r="W17" s="96">
        <f>W18+W20</f>
        <v>1120</v>
      </c>
    </row>
    <row r="18" spans="1:23" s="12" customFormat="1" ht="15.75" customHeight="1">
      <c r="A18" s="141"/>
      <c r="B18" s="145"/>
      <c r="C18" s="38"/>
      <c r="D18" s="14"/>
      <c r="E18" s="39" t="s">
        <v>67</v>
      </c>
      <c r="F18" s="126" t="s">
        <v>9</v>
      </c>
      <c r="G18" s="119"/>
      <c r="H18" s="119"/>
      <c r="I18" s="119"/>
      <c r="J18" s="127"/>
      <c r="K18" s="101">
        <v>900</v>
      </c>
      <c r="L18" s="101">
        <v>900</v>
      </c>
      <c r="M18" s="101">
        <v>920</v>
      </c>
      <c r="N18" s="101">
        <f aca="true" t="shared" si="8" ref="N18:U18">M18+20</f>
        <v>940</v>
      </c>
      <c r="O18" s="101">
        <f t="shared" si="8"/>
        <v>960</v>
      </c>
      <c r="P18" s="101">
        <f t="shared" si="8"/>
        <v>980</v>
      </c>
      <c r="Q18" s="101">
        <f t="shared" si="8"/>
        <v>1000</v>
      </c>
      <c r="R18" s="101">
        <f t="shared" si="8"/>
        <v>1020</v>
      </c>
      <c r="S18" s="101">
        <f t="shared" si="8"/>
        <v>1040</v>
      </c>
      <c r="T18" s="101">
        <f t="shared" si="8"/>
        <v>1060</v>
      </c>
      <c r="U18" s="101">
        <f t="shared" si="8"/>
        <v>1080</v>
      </c>
      <c r="V18" s="101">
        <f>U18+20</f>
        <v>1100</v>
      </c>
      <c r="W18" s="101">
        <f>V18+20</f>
        <v>1120</v>
      </c>
    </row>
    <row r="19" spans="1:23" s="12" customFormat="1" ht="15.75" customHeight="1">
      <c r="A19" s="141"/>
      <c r="B19" s="145"/>
      <c r="C19" s="45"/>
      <c r="D19" s="19"/>
      <c r="E19" s="46"/>
      <c r="F19" s="20"/>
      <c r="G19" s="122" t="s">
        <v>33</v>
      </c>
      <c r="H19" s="125"/>
      <c r="I19" s="125"/>
      <c r="J19" s="164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 s="12" customFormat="1" ht="15.75" customHeight="1">
      <c r="A20" s="141"/>
      <c r="B20" s="145"/>
      <c r="C20" s="40"/>
      <c r="D20" s="23"/>
      <c r="E20" s="37" t="s">
        <v>68</v>
      </c>
      <c r="F20" s="119" t="s">
        <v>2</v>
      </c>
      <c r="G20" s="119"/>
      <c r="H20" s="120"/>
      <c r="I20" s="120"/>
      <c r="J20" s="12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s="12" customFormat="1" ht="15.75" customHeight="1">
      <c r="A21" s="142"/>
      <c r="B21" s="47"/>
      <c r="C21" s="48" t="s">
        <v>74</v>
      </c>
      <c r="D21" s="21"/>
      <c r="E21" s="119" t="s">
        <v>34</v>
      </c>
      <c r="F21" s="119"/>
      <c r="G21" s="11"/>
      <c r="H21" s="119" t="s">
        <v>75</v>
      </c>
      <c r="I21" s="119"/>
      <c r="J21" s="89" t="s">
        <v>76</v>
      </c>
      <c r="K21" s="96">
        <f aca="true" t="shared" si="9" ref="K21:U21">K4-K12</f>
        <v>0</v>
      </c>
      <c r="L21" s="96">
        <f t="shared" si="9"/>
        <v>0</v>
      </c>
      <c r="M21" s="96">
        <f t="shared" si="9"/>
        <v>0</v>
      </c>
      <c r="N21" s="96">
        <f t="shared" si="9"/>
        <v>0</v>
      </c>
      <c r="O21" s="96">
        <f t="shared" si="9"/>
        <v>0</v>
      </c>
      <c r="P21" s="96">
        <f t="shared" si="9"/>
        <v>0</v>
      </c>
      <c r="Q21" s="96">
        <f t="shared" si="9"/>
        <v>0</v>
      </c>
      <c r="R21" s="96">
        <f t="shared" si="9"/>
        <v>0</v>
      </c>
      <c r="S21" s="96">
        <f t="shared" si="9"/>
        <v>0</v>
      </c>
      <c r="T21" s="96">
        <f t="shared" si="9"/>
        <v>0</v>
      </c>
      <c r="U21" s="96">
        <f t="shared" si="9"/>
        <v>0</v>
      </c>
      <c r="V21" s="96">
        <f>V4-V12</f>
        <v>0</v>
      </c>
      <c r="W21" s="96">
        <f>W4-W12</f>
        <v>0</v>
      </c>
    </row>
    <row r="22" spans="1:23" s="12" customFormat="1" ht="15.75" customHeight="1">
      <c r="A22" s="140" t="s">
        <v>60</v>
      </c>
      <c r="B22" s="145" t="s">
        <v>18</v>
      </c>
      <c r="C22" s="33">
        <v>1</v>
      </c>
      <c r="D22" s="49"/>
      <c r="E22" s="119" t="s">
        <v>18</v>
      </c>
      <c r="F22" s="120"/>
      <c r="G22" s="120"/>
      <c r="H22" s="120"/>
      <c r="I22" s="120"/>
      <c r="J22" s="90" t="s">
        <v>77</v>
      </c>
      <c r="K22" s="103">
        <f>SUM(K23,K25:K30)</f>
        <v>35169</v>
      </c>
      <c r="L22" s="103">
        <f>SUM(L23,L25:L30)</f>
        <v>46858</v>
      </c>
      <c r="M22" s="103">
        <f>SUM(M23,M25:M30)</f>
        <v>37300</v>
      </c>
      <c r="N22" s="103">
        <f>SUM(N23,N25:N30)</f>
        <v>37300</v>
      </c>
      <c r="O22" s="103">
        <f aca="true" t="shared" si="10" ref="O22:U22">SUM(O23,O25:O30)</f>
        <v>37300</v>
      </c>
      <c r="P22" s="103">
        <f t="shared" si="10"/>
        <v>37300</v>
      </c>
      <c r="Q22" s="103">
        <f t="shared" si="10"/>
        <v>37300</v>
      </c>
      <c r="R22" s="103">
        <f t="shared" si="10"/>
        <v>37300</v>
      </c>
      <c r="S22" s="103">
        <f t="shared" si="10"/>
        <v>37300</v>
      </c>
      <c r="T22" s="103">
        <f t="shared" si="10"/>
        <v>37300</v>
      </c>
      <c r="U22" s="103">
        <f t="shared" si="10"/>
        <v>37300</v>
      </c>
      <c r="V22" s="103">
        <f>SUM(V23,V25:V30)</f>
        <v>37300</v>
      </c>
      <c r="W22" s="103">
        <f>SUM(W23,W25:W30)</f>
        <v>33500</v>
      </c>
    </row>
    <row r="23" spans="1:23" s="12" customFormat="1" ht="15.75" customHeight="1">
      <c r="A23" s="143"/>
      <c r="B23" s="145"/>
      <c r="C23" s="50" t="s">
        <v>65</v>
      </c>
      <c r="D23" s="51"/>
      <c r="E23" s="119" t="s">
        <v>35</v>
      </c>
      <c r="F23" s="120"/>
      <c r="G23" s="120"/>
      <c r="H23" s="120"/>
      <c r="I23" s="120"/>
      <c r="J23" s="121"/>
      <c r="K23" s="106">
        <v>16200</v>
      </c>
      <c r="L23" s="106">
        <v>19600</v>
      </c>
      <c r="M23" s="106">
        <v>13200</v>
      </c>
      <c r="N23" s="106">
        <v>13200</v>
      </c>
      <c r="O23" s="106">
        <v>13200</v>
      </c>
      <c r="P23" s="106">
        <v>13200</v>
      </c>
      <c r="Q23" s="106">
        <v>13200</v>
      </c>
      <c r="R23" s="106">
        <v>13200</v>
      </c>
      <c r="S23" s="106">
        <v>13200</v>
      </c>
      <c r="T23" s="106">
        <v>13200</v>
      </c>
      <c r="U23" s="106">
        <v>13200</v>
      </c>
      <c r="V23" s="106">
        <v>13200</v>
      </c>
      <c r="W23" s="104">
        <v>13200</v>
      </c>
    </row>
    <row r="24" spans="1:23" s="12" customFormat="1" ht="15.75" customHeight="1">
      <c r="A24" s="143"/>
      <c r="B24" s="145"/>
      <c r="C24" s="52"/>
      <c r="D24" s="100"/>
      <c r="E24" s="122" t="s">
        <v>118</v>
      </c>
      <c r="F24" s="119"/>
      <c r="G24" s="119"/>
      <c r="H24" s="119"/>
      <c r="I24" s="119"/>
      <c r="J24" s="127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4"/>
    </row>
    <row r="25" spans="1:23" s="12" customFormat="1" ht="15.75" customHeight="1">
      <c r="A25" s="143"/>
      <c r="B25" s="145"/>
      <c r="C25" s="50" t="s">
        <v>71</v>
      </c>
      <c r="D25" s="51"/>
      <c r="E25" s="119" t="s">
        <v>36</v>
      </c>
      <c r="F25" s="120"/>
      <c r="G25" s="120"/>
      <c r="H25" s="120"/>
      <c r="I25" s="120"/>
      <c r="J25" s="121"/>
      <c r="K25" s="106">
        <v>14722</v>
      </c>
      <c r="L25" s="106">
        <v>20420</v>
      </c>
      <c r="M25" s="106">
        <v>19378</v>
      </c>
      <c r="N25" s="106">
        <v>19378</v>
      </c>
      <c r="O25" s="106">
        <v>19378</v>
      </c>
      <c r="P25" s="106">
        <v>19378</v>
      </c>
      <c r="Q25" s="106">
        <v>19378</v>
      </c>
      <c r="R25" s="106">
        <v>19378</v>
      </c>
      <c r="S25" s="106">
        <v>19378</v>
      </c>
      <c r="T25" s="106">
        <v>19378</v>
      </c>
      <c r="U25" s="106">
        <v>19378</v>
      </c>
      <c r="V25" s="106">
        <v>19378</v>
      </c>
      <c r="W25" s="104">
        <v>15578</v>
      </c>
    </row>
    <row r="26" spans="1:23" s="12" customFormat="1" ht="15.75" customHeight="1">
      <c r="A26" s="143"/>
      <c r="B26" s="145"/>
      <c r="C26" s="50" t="s">
        <v>55</v>
      </c>
      <c r="D26" s="51"/>
      <c r="E26" s="119" t="s">
        <v>37</v>
      </c>
      <c r="F26" s="120"/>
      <c r="G26" s="120"/>
      <c r="H26" s="120"/>
      <c r="I26" s="120"/>
      <c r="J26" s="121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4"/>
    </row>
    <row r="27" spans="1:23" s="12" customFormat="1" ht="15.75" customHeight="1">
      <c r="A27" s="143"/>
      <c r="B27" s="145"/>
      <c r="C27" s="50" t="s">
        <v>56</v>
      </c>
      <c r="D27" s="51"/>
      <c r="E27" s="119" t="s">
        <v>20</v>
      </c>
      <c r="F27" s="120"/>
      <c r="G27" s="120"/>
      <c r="H27" s="120"/>
      <c r="I27" s="120"/>
      <c r="J27" s="121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4"/>
    </row>
    <row r="28" spans="1:23" s="12" customFormat="1" ht="15.75" customHeight="1">
      <c r="A28" s="143"/>
      <c r="B28" s="145"/>
      <c r="C28" s="50" t="s">
        <v>57</v>
      </c>
      <c r="D28" s="51"/>
      <c r="E28" s="119" t="s">
        <v>19</v>
      </c>
      <c r="F28" s="120"/>
      <c r="G28" s="120"/>
      <c r="H28" s="120"/>
      <c r="I28" s="120"/>
      <c r="J28" s="121"/>
      <c r="K28" s="106">
        <v>2956</v>
      </c>
      <c r="L28" s="106">
        <v>4796</v>
      </c>
      <c r="M28" s="106">
        <v>3326</v>
      </c>
      <c r="N28" s="106">
        <v>3326</v>
      </c>
      <c r="O28" s="106">
        <v>3326</v>
      </c>
      <c r="P28" s="106">
        <v>3326</v>
      </c>
      <c r="Q28" s="106">
        <v>3326</v>
      </c>
      <c r="R28" s="106">
        <v>3326</v>
      </c>
      <c r="S28" s="106">
        <v>3326</v>
      </c>
      <c r="T28" s="106">
        <v>3326</v>
      </c>
      <c r="U28" s="106">
        <v>3326</v>
      </c>
      <c r="V28" s="106">
        <v>3326</v>
      </c>
      <c r="W28" s="104">
        <v>3326</v>
      </c>
    </row>
    <row r="29" spans="1:23" s="12" customFormat="1" ht="15.75" customHeight="1">
      <c r="A29" s="143"/>
      <c r="B29" s="145"/>
      <c r="C29" s="50" t="s">
        <v>58</v>
      </c>
      <c r="D29" s="51"/>
      <c r="E29" s="119" t="s">
        <v>21</v>
      </c>
      <c r="F29" s="120"/>
      <c r="G29" s="120"/>
      <c r="H29" s="120"/>
      <c r="I29" s="120"/>
      <c r="J29" s="121"/>
      <c r="K29" s="106">
        <v>1291</v>
      </c>
      <c r="L29" s="106">
        <v>2042</v>
      </c>
      <c r="M29" s="106">
        <v>1396</v>
      </c>
      <c r="N29" s="106">
        <v>1396</v>
      </c>
      <c r="O29" s="106">
        <v>1396</v>
      </c>
      <c r="P29" s="106">
        <v>1396</v>
      </c>
      <c r="Q29" s="106">
        <v>1396</v>
      </c>
      <c r="R29" s="106">
        <v>1396</v>
      </c>
      <c r="S29" s="106">
        <v>1396</v>
      </c>
      <c r="T29" s="106">
        <v>1396</v>
      </c>
      <c r="U29" s="106">
        <v>1396</v>
      </c>
      <c r="V29" s="106">
        <v>1396</v>
      </c>
      <c r="W29" s="104">
        <v>1396</v>
      </c>
    </row>
    <row r="30" spans="1:23" s="12" customFormat="1" ht="15.75" customHeight="1">
      <c r="A30" s="143"/>
      <c r="B30" s="145"/>
      <c r="C30" s="50" t="s">
        <v>59</v>
      </c>
      <c r="D30" s="51"/>
      <c r="E30" s="119" t="s">
        <v>2</v>
      </c>
      <c r="F30" s="120"/>
      <c r="G30" s="120"/>
      <c r="H30" s="120"/>
      <c r="I30" s="120"/>
      <c r="J30" s="121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4"/>
    </row>
    <row r="31" spans="1:23" s="12" customFormat="1" ht="15.75" customHeight="1">
      <c r="A31" s="143"/>
      <c r="B31" s="145" t="s">
        <v>22</v>
      </c>
      <c r="C31" s="41" t="s">
        <v>78</v>
      </c>
      <c r="D31" s="49"/>
      <c r="E31" s="119" t="s">
        <v>22</v>
      </c>
      <c r="F31" s="120"/>
      <c r="G31" s="120"/>
      <c r="H31" s="120"/>
      <c r="I31" s="120"/>
      <c r="J31" s="90" t="s">
        <v>79</v>
      </c>
      <c r="K31" s="97">
        <f>K32+K34+K35+K36+K37</f>
        <v>35169</v>
      </c>
      <c r="L31" s="97">
        <f>L32+L34+L35+L36+L37</f>
        <v>46858</v>
      </c>
      <c r="M31" s="97">
        <f>M32+M34+M35+M36+M37</f>
        <v>37300</v>
      </c>
      <c r="N31" s="97">
        <f>N32+N34+N35+N36+N37</f>
        <v>37300</v>
      </c>
      <c r="O31" s="97">
        <f aca="true" t="shared" si="11" ref="O31:U31">O32+O34+O35+O36+O37</f>
        <v>37300</v>
      </c>
      <c r="P31" s="97">
        <f t="shared" si="11"/>
        <v>37300</v>
      </c>
      <c r="Q31" s="97">
        <f t="shared" si="11"/>
        <v>37300</v>
      </c>
      <c r="R31" s="97">
        <f t="shared" si="11"/>
        <v>37300</v>
      </c>
      <c r="S31" s="97">
        <f t="shared" si="11"/>
        <v>37300</v>
      </c>
      <c r="T31" s="97">
        <f t="shared" si="11"/>
        <v>37300</v>
      </c>
      <c r="U31" s="97">
        <f t="shared" si="11"/>
        <v>37300</v>
      </c>
      <c r="V31" s="97">
        <f>V32+V34+V35+V36+V37</f>
        <v>37300</v>
      </c>
      <c r="W31" s="97">
        <f>W32+W34+W35+W36+W37</f>
        <v>33500</v>
      </c>
    </row>
    <row r="32" spans="1:23" s="12" customFormat="1" ht="15.75" customHeight="1">
      <c r="A32" s="143"/>
      <c r="B32" s="145"/>
      <c r="C32" s="50" t="s">
        <v>80</v>
      </c>
      <c r="D32" s="51"/>
      <c r="E32" s="126" t="s">
        <v>23</v>
      </c>
      <c r="F32" s="124"/>
      <c r="G32" s="120"/>
      <c r="H32" s="120"/>
      <c r="I32" s="120"/>
      <c r="J32" s="121"/>
      <c r="K32" s="106">
        <v>23346</v>
      </c>
      <c r="L32" s="106">
        <v>33330</v>
      </c>
      <c r="M32" s="106">
        <v>23300</v>
      </c>
      <c r="N32" s="106">
        <v>23300</v>
      </c>
      <c r="O32" s="106">
        <v>23300</v>
      </c>
      <c r="P32" s="106">
        <v>23300</v>
      </c>
      <c r="Q32" s="106">
        <v>23300</v>
      </c>
      <c r="R32" s="106">
        <v>23300</v>
      </c>
      <c r="S32" s="106">
        <v>23300</v>
      </c>
      <c r="T32" s="106">
        <v>23300</v>
      </c>
      <c r="U32" s="106">
        <v>23300</v>
      </c>
      <c r="V32" s="106">
        <v>23300</v>
      </c>
      <c r="W32" s="104">
        <v>19500</v>
      </c>
    </row>
    <row r="33" spans="1:23" s="12" customFormat="1" ht="15.75" customHeight="1">
      <c r="A33" s="143"/>
      <c r="B33" s="145"/>
      <c r="C33" s="52"/>
      <c r="D33" s="53"/>
      <c r="E33" s="19"/>
      <c r="F33" s="20"/>
      <c r="G33" s="122" t="s">
        <v>24</v>
      </c>
      <c r="H33" s="125"/>
      <c r="I33" s="125"/>
      <c r="J33" s="164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4"/>
    </row>
    <row r="34" spans="1:23" s="12" customFormat="1" ht="15.75" customHeight="1">
      <c r="A34" s="143"/>
      <c r="B34" s="145"/>
      <c r="C34" s="50" t="s">
        <v>81</v>
      </c>
      <c r="D34" s="51"/>
      <c r="E34" s="119" t="s">
        <v>38</v>
      </c>
      <c r="F34" s="120"/>
      <c r="G34" s="120"/>
      <c r="H34" s="120"/>
      <c r="I34" s="120"/>
      <c r="J34" s="90" t="s">
        <v>82</v>
      </c>
      <c r="K34" s="106">
        <v>8200</v>
      </c>
      <c r="L34" s="106">
        <v>9300</v>
      </c>
      <c r="M34" s="106">
        <v>12345</v>
      </c>
      <c r="N34" s="106">
        <v>12423</v>
      </c>
      <c r="O34" s="106">
        <v>12473</v>
      </c>
      <c r="P34" s="106">
        <v>12038</v>
      </c>
      <c r="Q34" s="106">
        <v>11358</v>
      </c>
      <c r="R34" s="106">
        <v>11038</v>
      </c>
      <c r="S34" s="106">
        <v>7939</v>
      </c>
      <c r="T34" s="106">
        <v>6279</v>
      </c>
      <c r="U34" s="106">
        <v>5182</v>
      </c>
      <c r="V34" s="106">
        <v>5182</v>
      </c>
      <c r="W34" s="104">
        <v>5182</v>
      </c>
    </row>
    <row r="35" spans="1:23" s="12" customFormat="1" ht="15.75" customHeight="1">
      <c r="A35" s="143"/>
      <c r="B35" s="145"/>
      <c r="C35" s="50" t="s">
        <v>55</v>
      </c>
      <c r="D35" s="51"/>
      <c r="E35" s="119" t="s">
        <v>39</v>
      </c>
      <c r="F35" s="120"/>
      <c r="G35" s="120"/>
      <c r="H35" s="120"/>
      <c r="I35" s="120"/>
      <c r="J35" s="121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4"/>
    </row>
    <row r="36" spans="1:23" s="12" customFormat="1" ht="15.75" customHeight="1">
      <c r="A36" s="143"/>
      <c r="B36" s="145"/>
      <c r="C36" s="50" t="s">
        <v>56</v>
      </c>
      <c r="D36" s="51"/>
      <c r="E36" s="119" t="s">
        <v>40</v>
      </c>
      <c r="F36" s="120"/>
      <c r="G36" s="120"/>
      <c r="H36" s="120"/>
      <c r="I36" s="120"/>
      <c r="J36" s="121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4"/>
    </row>
    <row r="37" spans="1:23" s="12" customFormat="1" ht="15.75" customHeight="1">
      <c r="A37" s="143"/>
      <c r="B37" s="145"/>
      <c r="C37" s="50" t="s">
        <v>57</v>
      </c>
      <c r="D37" s="51"/>
      <c r="E37" s="119" t="s">
        <v>2</v>
      </c>
      <c r="F37" s="120"/>
      <c r="G37" s="120"/>
      <c r="H37" s="120"/>
      <c r="I37" s="120"/>
      <c r="J37" s="121"/>
      <c r="K37" s="106">
        <v>3623</v>
      </c>
      <c r="L37" s="106">
        <v>4228</v>
      </c>
      <c r="M37" s="106">
        <v>1655</v>
      </c>
      <c r="N37" s="106">
        <v>1577</v>
      </c>
      <c r="O37" s="106">
        <v>1527</v>
      </c>
      <c r="P37" s="106">
        <v>1962</v>
      </c>
      <c r="Q37" s="106">
        <v>2642</v>
      </c>
      <c r="R37" s="106">
        <v>2962</v>
      </c>
      <c r="S37" s="106">
        <v>6061</v>
      </c>
      <c r="T37" s="106">
        <v>7721</v>
      </c>
      <c r="U37" s="106">
        <v>8818</v>
      </c>
      <c r="V37" s="106">
        <v>8818</v>
      </c>
      <c r="W37" s="106">
        <v>8818</v>
      </c>
    </row>
    <row r="38" spans="1:23" s="12" customFormat="1" ht="15.75" customHeight="1">
      <c r="A38" s="144"/>
      <c r="B38" s="54"/>
      <c r="C38" s="48" t="s">
        <v>83</v>
      </c>
      <c r="D38" s="21"/>
      <c r="E38" s="119" t="s">
        <v>34</v>
      </c>
      <c r="F38" s="119"/>
      <c r="G38" s="11"/>
      <c r="H38" s="119" t="s">
        <v>84</v>
      </c>
      <c r="I38" s="119"/>
      <c r="J38" s="89" t="s">
        <v>85</v>
      </c>
      <c r="K38" s="96">
        <f>K22-K31</f>
        <v>0</v>
      </c>
      <c r="L38" s="96">
        <f>L22-L31</f>
        <v>0</v>
      </c>
      <c r="M38" s="96">
        <f>M22-M31</f>
        <v>0</v>
      </c>
      <c r="N38" s="96">
        <f>N22-N31</f>
        <v>0</v>
      </c>
      <c r="O38" s="96">
        <f aca="true" t="shared" si="12" ref="O38:U38">O22-O31</f>
        <v>0</v>
      </c>
      <c r="P38" s="96">
        <f t="shared" si="12"/>
        <v>0</v>
      </c>
      <c r="Q38" s="96">
        <f t="shared" si="12"/>
        <v>0</v>
      </c>
      <c r="R38" s="96">
        <f t="shared" si="12"/>
        <v>0</v>
      </c>
      <c r="S38" s="96">
        <f t="shared" si="12"/>
        <v>0</v>
      </c>
      <c r="T38" s="96">
        <f t="shared" si="12"/>
        <v>0</v>
      </c>
      <c r="U38" s="96">
        <f t="shared" si="12"/>
        <v>0</v>
      </c>
      <c r="V38" s="96">
        <f>V22-V31</f>
        <v>0</v>
      </c>
      <c r="W38" s="96">
        <f>W22-W31</f>
        <v>0</v>
      </c>
    </row>
    <row r="39" spans="1:23" s="12" customFormat="1" ht="15.75" customHeight="1">
      <c r="A39" s="55"/>
      <c r="B39" s="56"/>
      <c r="C39" s="119" t="s">
        <v>41</v>
      </c>
      <c r="D39" s="119"/>
      <c r="E39" s="119"/>
      <c r="F39" s="119"/>
      <c r="G39" s="11"/>
      <c r="H39" s="119" t="s">
        <v>86</v>
      </c>
      <c r="I39" s="119"/>
      <c r="J39" s="89" t="s">
        <v>87</v>
      </c>
      <c r="K39" s="97">
        <f aca="true" t="shared" si="13" ref="K39:U39">K21+K38</f>
        <v>0</v>
      </c>
      <c r="L39" s="97">
        <f t="shared" si="13"/>
        <v>0</v>
      </c>
      <c r="M39" s="97">
        <f t="shared" si="13"/>
        <v>0</v>
      </c>
      <c r="N39" s="97">
        <f t="shared" si="13"/>
        <v>0</v>
      </c>
      <c r="O39" s="97">
        <f t="shared" si="13"/>
        <v>0</v>
      </c>
      <c r="P39" s="97">
        <f t="shared" si="13"/>
        <v>0</v>
      </c>
      <c r="Q39" s="97">
        <f t="shared" si="13"/>
        <v>0</v>
      </c>
      <c r="R39" s="97">
        <f t="shared" si="13"/>
        <v>0</v>
      </c>
      <c r="S39" s="97">
        <f t="shared" si="13"/>
        <v>0</v>
      </c>
      <c r="T39" s="97">
        <f t="shared" si="13"/>
        <v>0</v>
      </c>
      <c r="U39" s="97">
        <f t="shared" si="13"/>
        <v>0</v>
      </c>
      <c r="V39" s="97">
        <f>V21+V38</f>
        <v>0</v>
      </c>
      <c r="W39" s="97">
        <f>W21+W38</f>
        <v>0</v>
      </c>
    </row>
    <row r="40" spans="1:23" s="12" customFormat="1" ht="15.75" customHeight="1">
      <c r="A40" s="55"/>
      <c r="B40" s="56"/>
      <c r="C40" s="119" t="s">
        <v>42</v>
      </c>
      <c r="D40" s="119"/>
      <c r="E40" s="119"/>
      <c r="F40" s="119"/>
      <c r="G40" s="11"/>
      <c r="H40" s="11"/>
      <c r="I40" s="11"/>
      <c r="J40" s="89" t="s">
        <v>88</v>
      </c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4"/>
    </row>
    <row r="41" spans="1:23" s="12" customFormat="1" ht="15.75" customHeight="1">
      <c r="A41" s="55"/>
      <c r="B41" s="56"/>
      <c r="C41" s="119" t="s">
        <v>43</v>
      </c>
      <c r="D41" s="119"/>
      <c r="E41" s="119"/>
      <c r="F41" s="119"/>
      <c r="G41" s="11"/>
      <c r="H41" s="11"/>
      <c r="I41" s="11"/>
      <c r="J41" s="89" t="s">
        <v>89</v>
      </c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4"/>
    </row>
    <row r="42" spans="1:23" s="12" customFormat="1" ht="15.75" customHeight="1">
      <c r="A42" s="55"/>
      <c r="B42" s="56"/>
      <c r="C42" s="119" t="s">
        <v>44</v>
      </c>
      <c r="D42" s="119"/>
      <c r="E42" s="119"/>
      <c r="F42" s="119"/>
      <c r="G42" s="11"/>
      <c r="H42" s="11"/>
      <c r="I42" s="11"/>
      <c r="J42" s="89" t="s">
        <v>90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1:23" s="16" customFormat="1" ht="15.75" customHeight="1">
      <c r="A43" s="55"/>
      <c r="B43" s="56"/>
      <c r="C43" s="119" t="s">
        <v>45</v>
      </c>
      <c r="D43" s="120"/>
      <c r="E43" s="120"/>
      <c r="F43" s="120"/>
      <c r="G43" s="26"/>
      <c r="H43" s="119" t="s">
        <v>91</v>
      </c>
      <c r="I43" s="119"/>
      <c r="J43" s="89" t="s">
        <v>92</v>
      </c>
      <c r="K43" s="96">
        <f aca="true" t="shared" si="14" ref="K43:U43">K39-K40+K41-K42</f>
        <v>0</v>
      </c>
      <c r="L43" s="96">
        <f t="shared" si="14"/>
        <v>0</v>
      </c>
      <c r="M43" s="96">
        <f t="shared" si="14"/>
        <v>0</v>
      </c>
      <c r="N43" s="96">
        <f t="shared" si="14"/>
        <v>0</v>
      </c>
      <c r="O43" s="96">
        <f t="shared" si="14"/>
        <v>0</v>
      </c>
      <c r="P43" s="96">
        <f t="shared" si="14"/>
        <v>0</v>
      </c>
      <c r="Q43" s="96">
        <f t="shared" si="14"/>
        <v>0</v>
      </c>
      <c r="R43" s="96">
        <f t="shared" si="14"/>
        <v>0</v>
      </c>
      <c r="S43" s="96">
        <f t="shared" si="14"/>
        <v>0</v>
      </c>
      <c r="T43" s="96">
        <f t="shared" si="14"/>
        <v>0</v>
      </c>
      <c r="U43" s="96">
        <f t="shared" si="14"/>
        <v>0</v>
      </c>
      <c r="V43" s="96">
        <f>V39-V40+V41-V42</f>
        <v>0</v>
      </c>
      <c r="W43" s="96">
        <f>W39-W40+W41-W42</f>
        <v>0</v>
      </c>
    </row>
    <row r="44" spans="1:23" s="16" customFormat="1" ht="15.75" customHeight="1">
      <c r="A44" s="55"/>
      <c r="B44" s="56"/>
      <c r="C44" s="119" t="s">
        <v>46</v>
      </c>
      <c r="D44" s="120"/>
      <c r="E44" s="120"/>
      <c r="F44" s="120"/>
      <c r="G44" s="120"/>
      <c r="H44" s="120"/>
      <c r="I44" s="120"/>
      <c r="J44" s="89" t="s">
        <v>93</v>
      </c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3" s="16" customFormat="1" ht="15.75" customHeight="1">
      <c r="A45" s="146"/>
      <c r="B45" s="57"/>
      <c r="C45" s="126" t="s">
        <v>47</v>
      </c>
      <c r="D45" s="124"/>
      <c r="E45" s="124"/>
      <c r="F45" s="124"/>
      <c r="G45" s="122" t="s">
        <v>48</v>
      </c>
      <c r="H45" s="120"/>
      <c r="I45" s="120"/>
      <c r="J45" s="89" t="s">
        <v>94</v>
      </c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1:23" s="16" customFormat="1" ht="15.75" customHeight="1">
      <c r="A46" s="147"/>
      <c r="B46" s="58"/>
      <c r="C46" s="148" t="s">
        <v>95</v>
      </c>
      <c r="D46" s="149"/>
      <c r="E46" s="149"/>
      <c r="F46" s="149"/>
      <c r="G46" s="122" t="s">
        <v>49</v>
      </c>
      <c r="H46" s="120"/>
      <c r="I46" s="120"/>
      <c r="J46" s="89" t="s">
        <v>96</v>
      </c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s="12" customFormat="1" ht="13.5" customHeight="1">
      <c r="A47" s="133"/>
      <c r="B47" s="60"/>
      <c r="C47" s="150" t="s">
        <v>50</v>
      </c>
      <c r="D47" s="151"/>
      <c r="E47" s="151"/>
      <c r="F47" s="151"/>
      <c r="G47" s="61"/>
      <c r="H47" s="62" t="s">
        <v>96</v>
      </c>
      <c r="I47" s="155" t="s">
        <v>97</v>
      </c>
      <c r="J47" s="154" t="s">
        <v>98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60"/>
      <c r="V47" s="160"/>
      <c r="W47" s="160"/>
    </row>
    <row r="48" spans="1:23" s="12" customFormat="1" ht="13.5" customHeight="1">
      <c r="A48" s="147"/>
      <c r="B48" s="58"/>
      <c r="C48" s="149"/>
      <c r="D48" s="149"/>
      <c r="E48" s="149"/>
      <c r="F48" s="149"/>
      <c r="G48" s="59"/>
      <c r="H48" s="22" t="s">
        <v>99</v>
      </c>
      <c r="I48" s="156"/>
      <c r="J48" s="153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61"/>
      <c r="V48" s="161"/>
      <c r="W48" s="161"/>
    </row>
    <row r="49" spans="1:23" s="12" customFormat="1" ht="13.5" customHeight="1">
      <c r="A49" s="133"/>
      <c r="B49" s="63"/>
      <c r="C49" s="126" t="s">
        <v>51</v>
      </c>
      <c r="D49" s="126"/>
      <c r="E49" s="126"/>
      <c r="F49" s="126"/>
      <c r="G49" s="15"/>
      <c r="H49" s="24" t="s">
        <v>100</v>
      </c>
      <c r="I49" s="157" t="s">
        <v>97</v>
      </c>
      <c r="J49" s="152" t="s">
        <v>98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60"/>
      <c r="V49" s="160"/>
      <c r="W49" s="160"/>
    </row>
    <row r="50" spans="1:23" s="12" customFormat="1" ht="13.5" customHeight="1">
      <c r="A50" s="147"/>
      <c r="B50" s="58"/>
      <c r="C50" s="149"/>
      <c r="D50" s="149"/>
      <c r="E50" s="149"/>
      <c r="F50" s="149"/>
      <c r="G50" s="59"/>
      <c r="H50" s="22" t="s">
        <v>101</v>
      </c>
      <c r="I50" s="156"/>
      <c r="J50" s="153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61"/>
      <c r="V50" s="161"/>
      <c r="W50" s="161"/>
    </row>
    <row r="51" spans="1:23" ht="13.5" customHeight="1">
      <c r="A51" s="133"/>
      <c r="B51" s="131"/>
      <c r="C51" s="135" t="s">
        <v>119</v>
      </c>
      <c r="D51" s="136"/>
      <c r="E51" s="136"/>
      <c r="F51" s="136"/>
      <c r="G51" s="136"/>
      <c r="H51" s="136"/>
      <c r="I51" s="136"/>
      <c r="J51" s="138" t="s">
        <v>102</v>
      </c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29"/>
      <c r="V51" s="129"/>
      <c r="W51" s="169"/>
    </row>
    <row r="52" spans="1:23" ht="13.5" customHeight="1">
      <c r="A52" s="134"/>
      <c r="B52" s="132"/>
      <c r="C52" s="137"/>
      <c r="D52" s="137"/>
      <c r="E52" s="137"/>
      <c r="F52" s="137"/>
      <c r="G52" s="137"/>
      <c r="H52" s="137"/>
      <c r="I52" s="137"/>
      <c r="J52" s="139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30"/>
      <c r="V52" s="130"/>
      <c r="W52" s="170"/>
    </row>
    <row r="53" spans="1:23" ht="15.75" customHeight="1">
      <c r="A53" s="64"/>
      <c r="B53" s="65"/>
      <c r="C53" s="137" t="s">
        <v>52</v>
      </c>
      <c r="D53" s="166"/>
      <c r="E53" s="166"/>
      <c r="F53" s="166"/>
      <c r="G53" s="166"/>
      <c r="H53" s="166"/>
      <c r="I53" s="166"/>
      <c r="J53" s="91" t="s">
        <v>103</v>
      </c>
      <c r="K53" s="109">
        <f aca="true" t="shared" si="15" ref="K53:U53">K5-K7</f>
        <v>3462</v>
      </c>
      <c r="L53" s="109">
        <f t="shared" si="15"/>
        <v>3822</v>
      </c>
      <c r="M53" s="109">
        <f t="shared" si="15"/>
        <v>4044</v>
      </c>
      <c r="N53" s="109">
        <f t="shared" si="15"/>
        <v>4266</v>
      </c>
      <c r="O53" s="109">
        <f t="shared" si="15"/>
        <v>4488</v>
      </c>
      <c r="P53" s="109">
        <f t="shared" si="15"/>
        <v>4710</v>
      </c>
      <c r="Q53" s="109">
        <f t="shared" si="15"/>
        <v>4932</v>
      </c>
      <c r="R53" s="109">
        <f t="shared" si="15"/>
        <v>5154</v>
      </c>
      <c r="S53" s="109">
        <f t="shared" si="15"/>
        <v>5376</v>
      </c>
      <c r="T53" s="109">
        <f t="shared" si="15"/>
        <v>5598</v>
      </c>
      <c r="U53" s="109">
        <f t="shared" si="15"/>
        <v>5820</v>
      </c>
      <c r="V53" s="109">
        <f>V5-V7</f>
        <v>6042</v>
      </c>
      <c r="W53" s="98">
        <f>W5-W7</f>
        <v>6264</v>
      </c>
    </row>
    <row r="54" spans="1:23" ht="27.75" customHeight="1">
      <c r="A54" s="66"/>
      <c r="B54" s="67"/>
      <c r="C54" s="167" t="s">
        <v>62</v>
      </c>
      <c r="D54" s="166"/>
      <c r="E54" s="166"/>
      <c r="F54" s="166"/>
      <c r="G54" s="166"/>
      <c r="H54" s="168" t="s">
        <v>104</v>
      </c>
      <c r="I54" s="125"/>
      <c r="J54" s="164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02"/>
    </row>
    <row r="55" spans="1:23" ht="27.75" customHeight="1">
      <c r="A55" s="68"/>
      <c r="B55" s="69"/>
      <c r="C55" s="172" t="s">
        <v>117</v>
      </c>
      <c r="D55" s="167"/>
      <c r="E55" s="167"/>
      <c r="F55" s="167"/>
      <c r="G55" s="167"/>
      <c r="H55" s="167"/>
      <c r="I55" s="70"/>
      <c r="J55" s="92" t="s">
        <v>105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10"/>
      <c r="V55" s="110"/>
      <c r="W55" s="102"/>
    </row>
    <row r="56" spans="1:23" ht="27.75" customHeight="1">
      <c r="A56" s="74"/>
      <c r="B56" s="75"/>
      <c r="C56" s="167" t="s">
        <v>106</v>
      </c>
      <c r="D56" s="166"/>
      <c r="E56" s="166"/>
      <c r="F56" s="166"/>
      <c r="G56" s="166"/>
      <c r="H56" s="166"/>
      <c r="I56" s="27"/>
      <c r="J56" s="94" t="s">
        <v>114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02"/>
    </row>
    <row r="57" spans="1:23" ht="27.75" customHeight="1">
      <c r="A57" s="87"/>
      <c r="B57" s="88"/>
      <c r="C57" s="173" t="s">
        <v>107</v>
      </c>
      <c r="D57" s="137"/>
      <c r="E57" s="137"/>
      <c r="F57" s="137"/>
      <c r="G57" s="137"/>
      <c r="H57" s="137"/>
      <c r="I57" s="72"/>
      <c r="J57" s="93" t="s">
        <v>113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10"/>
      <c r="V57" s="110"/>
      <c r="W57" s="102"/>
    </row>
    <row r="58" spans="1:23" ht="27.75" customHeight="1">
      <c r="A58" s="74"/>
      <c r="B58" s="75"/>
      <c r="C58" s="167" t="s">
        <v>108</v>
      </c>
      <c r="D58" s="166"/>
      <c r="E58" s="166"/>
      <c r="F58" s="166"/>
      <c r="G58" s="166"/>
      <c r="H58" s="168" t="s">
        <v>109</v>
      </c>
      <c r="I58" s="168"/>
      <c r="J58" s="171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02"/>
    </row>
    <row r="59" spans="1:23" ht="15.75" customHeight="1">
      <c r="A59" s="64"/>
      <c r="B59" s="65"/>
      <c r="C59" s="165" t="s">
        <v>110</v>
      </c>
      <c r="D59" s="166"/>
      <c r="E59" s="166"/>
      <c r="F59" s="166"/>
      <c r="G59" s="166"/>
      <c r="H59" s="166"/>
      <c r="I59" s="75"/>
      <c r="J59" s="94" t="s">
        <v>115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02"/>
    </row>
    <row r="60" spans="1:23" ht="15.75" customHeight="1">
      <c r="A60" s="55"/>
      <c r="B60" s="56"/>
      <c r="C60" s="165" t="s">
        <v>112</v>
      </c>
      <c r="D60" s="166"/>
      <c r="E60" s="166"/>
      <c r="F60" s="166"/>
      <c r="G60" s="166"/>
      <c r="H60" s="166"/>
      <c r="I60" s="75"/>
      <c r="J60" s="94" t="s">
        <v>116</v>
      </c>
      <c r="K60" s="110">
        <v>145022</v>
      </c>
      <c r="L60" s="110">
        <v>147332</v>
      </c>
      <c r="M60" s="110">
        <v>150665</v>
      </c>
      <c r="N60" s="110">
        <v>155659</v>
      </c>
      <c r="O60" s="110">
        <v>158155</v>
      </c>
      <c r="P60" s="110">
        <v>161031</v>
      </c>
      <c r="Q60" s="110">
        <v>164530</v>
      </c>
      <c r="R60" s="110">
        <v>168293</v>
      </c>
      <c r="S60" s="110">
        <v>172703</v>
      </c>
      <c r="T60" s="110">
        <v>177643</v>
      </c>
      <c r="U60" s="110">
        <v>167639</v>
      </c>
      <c r="V60" s="110">
        <v>167639</v>
      </c>
      <c r="W60" s="102">
        <v>167639</v>
      </c>
    </row>
    <row r="61" spans="1:23" ht="15.75" customHeight="1">
      <c r="A61" s="1" t="s">
        <v>61</v>
      </c>
      <c r="B61" s="1"/>
      <c r="D61" s="76"/>
      <c r="I61" s="2"/>
      <c r="J61" s="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2" t="s">
        <v>16</v>
      </c>
      <c r="W61" s="2" t="s">
        <v>16</v>
      </c>
    </row>
    <row r="62" spans="1:23" ht="15.75" customHeight="1">
      <c r="A62" s="3"/>
      <c r="B62" s="4"/>
      <c r="C62" s="4"/>
      <c r="D62" s="77"/>
      <c r="E62" s="4"/>
      <c r="F62" s="4"/>
      <c r="G62" s="4"/>
      <c r="H62" s="5" t="s">
        <v>17</v>
      </c>
      <c r="I62" s="5"/>
      <c r="J62" s="71"/>
      <c r="K62" s="113" t="s">
        <v>12</v>
      </c>
      <c r="L62" s="113" t="s">
        <v>13</v>
      </c>
      <c r="M62" s="158" t="s">
        <v>122</v>
      </c>
      <c r="N62" s="158" t="s">
        <v>123</v>
      </c>
      <c r="O62" s="158" t="s">
        <v>124</v>
      </c>
      <c r="P62" s="158" t="s">
        <v>125</v>
      </c>
      <c r="Q62" s="158" t="s">
        <v>126</v>
      </c>
      <c r="R62" s="158" t="s">
        <v>127</v>
      </c>
      <c r="S62" s="158" t="s">
        <v>128</v>
      </c>
      <c r="T62" s="158" t="s">
        <v>130</v>
      </c>
      <c r="U62" s="158" t="s">
        <v>131</v>
      </c>
      <c r="V62" s="158" t="s">
        <v>132</v>
      </c>
      <c r="W62" s="117" t="s">
        <v>129</v>
      </c>
    </row>
    <row r="63" spans="1:23" ht="30" customHeight="1">
      <c r="A63" s="8"/>
      <c r="B63" s="9"/>
      <c r="C63" s="9" t="s">
        <v>53</v>
      </c>
      <c r="D63" s="9"/>
      <c r="E63" s="9" t="s">
        <v>54</v>
      </c>
      <c r="F63" s="9"/>
      <c r="G63" s="9"/>
      <c r="H63" s="9"/>
      <c r="I63" s="78"/>
      <c r="J63" s="73"/>
      <c r="K63" s="114" t="s">
        <v>11</v>
      </c>
      <c r="L63" s="115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18"/>
    </row>
    <row r="64" spans="1:23" ht="15.75" customHeight="1">
      <c r="A64" s="79"/>
      <c r="B64" s="70"/>
      <c r="C64" s="124" t="s">
        <v>25</v>
      </c>
      <c r="D64" s="124"/>
      <c r="E64" s="124"/>
      <c r="F64" s="124"/>
      <c r="G64" s="17"/>
      <c r="H64" s="17"/>
      <c r="I64" s="27"/>
      <c r="J64" s="18"/>
      <c r="K64" s="116">
        <f aca="true" t="shared" si="16" ref="K64:U64">K65+K66</f>
        <v>9930</v>
      </c>
      <c r="L64" s="116">
        <f t="shared" si="16"/>
        <v>13320</v>
      </c>
      <c r="M64" s="116">
        <f t="shared" si="16"/>
        <v>7500</v>
      </c>
      <c r="N64" s="116">
        <f t="shared" si="16"/>
        <v>7885</v>
      </c>
      <c r="O64" s="116">
        <f t="shared" si="16"/>
        <v>7500</v>
      </c>
      <c r="P64" s="116">
        <f t="shared" si="16"/>
        <v>8655</v>
      </c>
      <c r="Q64" s="116">
        <f t="shared" si="16"/>
        <v>9040</v>
      </c>
      <c r="R64" s="116">
        <f t="shared" si="16"/>
        <v>9425</v>
      </c>
      <c r="S64" s="116">
        <f t="shared" si="16"/>
        <v>9810</v>
      </c>
      <c r="T64" s="116">
        <f t="shared" si="16"/>
        <v>10195</v>
      </c>
      <c r="U64" s="116">
        <f t="shared" si="16"/>
        <v>10580</v>
      </c>
      <c r="V64" s="116">
        <f>V65+V66</f>
        <v>10580</v>
      </c>
      <c r="W64" s="99">
        <f>W65+W66</f>
        <v>10580</v>
      </c>
    </row>
    <row r="65" spans="1:23" ht="15.75" customHeight="1">
      <c r="A65" s="80"/>
      <c r="B65" s="81"/>
      <c r="C65" s="81"/>
      <c r="D65" s="82"/>
      <c r="E65" s="81"/>
      <c r="F65" s="83"/>
      <c r="G65" s="123" t="s">
        <v>26</v>
      </c>
      <c r="H65" s="120"/>
      <c r="I65" s="120"/>
      <c r="J65" s="12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1:23" ht="15.75" customHeight="1">
      <c r="A66" s="84"/>
      <c r="B66" s="85"/>
      <c r="C66" s="81"/>
      <c r="D66" s="82"/>
      <c r="E66" s="81"/>
      <c r="F66" s="83"/>
      <c r="G66" s="123" t="s">
        <v>27</v>
      </c>
      <c r="H66" s="120"/>
      <c r="I66" s="120"/>
      <c r="J66" s="121"/>
      <c r="K66" s="101">
        <v>9930</v>
      </c>
      <c r="L66" s="101">
        <v>13320</v>
      </c>
      <c r="M66" s="101">
        <v>7500</v>
      </c>
      <c r="N66" s="101">
        <v>7885</v>
      </c>
      <c r="O66" s="101">
        <v>7500</v>
      </c>
      <c r="P66" s="101">
        <v>8655</v>
      </c>
      <c r="Q66" s="101">
        <v>9040</v>
      </c>
      <c r="R66" s="101">
        <v>9425</v>
      </c>
      <c r="S66" s="101">
        <v>9810</v>
      </c>
      <c r="T66" s="101">
        <v>10195</v>
      </c>
      <c r="U66" s="101">
        <v>10580</v>
      </c>
      <c r="V66" s="101">
        <v>10580</v>
      </c>
      <c r="W66" s="101">
        <v>10580</v>
      </c>
    </row>
    <row r="67" spans="1:23" ht="15.75" customHeight="1">
      <c r="A67" s="79"/>
      <c r="B67" s="70"/>
      <c r="C67" s="124" t="s">
        <v>28</v>
      </c>
      <c r="D67" s="124"/>
      <c r="E67" s="124"/>
      <c r="F67" s="124"/>
      <c r="G67" s="17"/>
      <c r="H67" s="17"/>
      <c r="I67" s="27"/>
      <c r="J67" s="18"/>
      <c r="K67" s="96">
        <f>K68+K69</f>
        <v>14722</v>
      </c>
      <c r="L67" s="96">
        <f>L68+L69</f>
        <v>20420</v>
      </c>
      <c r="M67" s="96">
        <f>M68+M69</f>
        <v>17922</v>
      </c>
      <c r="N67" s="96">
        <f aca="true" t="shared" si="17" ref="N67:U67">N68+N69</f>
        <v>15578</v>
      </c>
      <c r="O67" s="96">
        <f t="shared" si="17"/>
        <v>15578</v>
      </c>
      <c r="P67" s="96">
        <f t="shared" si="17"/>
        <v>15578</v>
      </c>
      <c r="Q67" s="96">
        <f t="shared" si="17"/>
        <v>15578</v>
      </c>
      <c r="R67" s="96">
        <f t="shared" si="17"/>
        <v>15578</v>
      </c>
      <c r="S67" s="96">
        <f t="shared" si="17"/>
        <v>15578</v>
      </c>
      <c r="T67" s="96">
        <f t="shared" si="17"/>
        <v>15578</v>
      </c>
      <c r="U67" s="96">
        <f t="shared" si="17"/>
        <v>15578</v>
      </c>
      <c r="V67" s="96">
        <f>V68+V69</f>
        <v>15578</v>
      </c>
      <c r="W67" s="96">
        <f>W68+W69</f>
        <v>15578</v>
      </c>
    </row>
    <row r="68" spans="1:23" ht="15.75" customHeight="1">
      <c r="A68" s="80"/>
      <c r="B68" s="81"/>
      <c r="C68" s="81"/>
      <c r="D68" s="82"/>
      <c r="E68" s="81"/>
      <c r="F68" s="83"/>
      <c r="G68" s="123" t="s">
        <v>26</v>
      </c>
      <c r="H68" s="120"/>
      <c r="I68" s="120"/>
      <c r="J68" s="12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1:23" ht="15.75" customHeight="1">
      <c r="A69" s="84"/>
      <c r="B69" s="85"/>
      <c r="C69" s="85"/>
      <c r="D69" s="86"/>
      <c r="E69" s="85"/>
      <c r="F69" s="73"/>
      <c r="G69" s="123" t="s">
        <v>27</v>
      </c>
      <c r="H69" s="120"/>
      <c r="I69" s="120"/>
      <c r="J69" s="121"/>
      <c r="K69" s="101">
        <v>14722</v>
      </c>
      <c r="L69" s="101">
        <v>20420</v>
      </c>
      <c r="M69" s="101">
        <v>17922</v>
      </c>
      <c r="N69" s="101">
        <v>15578</v>
      </c>
      <c r="O69" s="101">
        <v>15578</v>
      </c>
      <c r="P69" s="101">
        <v>15578</v>
      </c>
      <c r="Q69" s="101">
        <v>15578</v>
      </c>
      <c r="R69" s="101">
        <v>15578</v>
      </c>
      <c r="S69" s="101">
        <v>15578</v>
      </c>
      <c r="T69" s="101">
        <v>15578</v>
      </c>
      <c r="U69" s="101">
        <v>15578</v>
      </c>
      <c r="V69" s="101">
        <v>15578</v>
      </c>
      <c r="W69" s="101">
        <v>15578</v>
      </c>
    </row>
    <row r="70" spans="1:23" ht="13.5">
      <c r="A70" s="95"/>
      <c r="B70" s="17"/>
      <c r="C70" s="128" t="s">
        <v>111</v>
      </c>
      <c r="D70" s="120"/>
      <c r="E70" s="120"/>
      <c r="F70" s="120"/>
      <c r="G70" s="17"/>
      <c r="H70" s="17"/>
      <c r="I70" s="27"/>
      <c r="J70" s="18"/>
      <c r="K70" s="116">
        <f>K64+K67</f>
        <v>24652</v>
      </c>
      <c r="L70" s="116">
        <f>L64+L67</f>
        <v>33740</v>
      </c>
      <c r="M70" s="116">
        <f aca="true" t="shared" si="18" ref="M70:U70">M64+M67</f>
        <v>25422</v>
      </c>
      <c r="N70" s="116">
        <f t="shared" si="18"/>
        <v>23463</v>
      </c>
      <c r="O70" s="116">
        <f t="shared" si="18"/>
        <v>23078</v>
      </c>
      <c r="P70" s="116">
        <f t="shared" si="18"/>
        <v>24233</v>
      </c>
      <c r="Q70" s="116">
        <f t="shared" si="18"/>
        <v>24618</v>
      </c>
      <c r="R70" s="116">
        <f t="shared" si="18"/>
        <v>25003</v>
      </c>
      <c r="S70" s="116">
        <f t="shared" si="18"/>
        <v>25388</v>
      </c>
      <c r="T70" s="116">
        <f t="shared" si="18"/>
        <v>25773</v>
      </c>
      <c r="U70" s="116">
        <f t="shared" si="18"/>
        <v>26158</v>
      </c>
      <c r="V70" s="116">
        <f>V64+V67</f>
        <v>26158</v>
      </c>
      <c r="W70" s="99">
        <f>W64+W67</f>
        <v>26158</v>
      </c>
    </row>
    <row r="71" spans="1:10" ht="15.75" customHeight="1">
      <c r="A71" s="1" t="s">
        <v>121</v>
      </c>
      <c r="B71" s="1"/>
      <c r="I71" s="2"/>
      <c r="J71" s="1"/>
    </row>
    <row r="72" spans="1:10" ht="15.75" customHeight="1">
      <c r="A72" s="1" t="s">
        <v>120</v>
      </c>
      <c r="B72" s="1"/>
      <c r="I72" s="2"/>
      <c r="J72" s="1"/>
    </row>
  </sheetData>
  <sheetProtection/>
  <mergeCells count="116">
    <mergeCell ref="W2:W3"/>
    <mergeCell ref="W47:W48"/>
    <mergeCell ref="W49:W50"/>
    <mergeCell ref="W51:W52"/>
    <mergeCell ref="W62:W63"/>
    <mergeCell ref="E24:J24"/>
    <mergeCell ref="H58:J58"/>
    <mergeCell ref="C55:H55"/>
    <mergeCell ref="C56:H56"/>
    <mergeCell ref="C57:H57"/>
    <mergeCell ref="H39:I39"/>
    <mergeCell ref="C39:F39"/>
    <mergeCell ref="E34:I34"/>
    <mergeCell ref="V62:V63"/>
    <mergeCell ref="Q62:Q63"/>
    <mergeCell ref="R62:R63"/>
    <mergeCell ref="S62:S63"/>
    <mergeCell ref="T62:T63"/>
    <mergeCell ref="U62:U63"/>
    <mergeCell ref="C59:H59"/>
    <mergeCell ref="C60:H60"/>
    <mergeCell ref="M62:M63"/>
    <mergeCell ref="N62:N63"/>
    <mergeCell ref="C43:F43"/>
    <mergeCell ref="C54:G54"/>
    <mergeCell ref="H54:J54"/>
    <mergeCell ref="C53:I53"/>
    <mergeCell ref="C58:G58"/>
    <mergeCell ref="E31:I31"/>
    <mergeCell ref="H38:I38"/>
    <mergeCell ref="G33:J33"/>
    <mergeCell ref="E32:J32"/>
    <mergeCell ref="O62:O63"/>
    <mergeCell ref="P62:P63"/>
    <mergeCell ref="C40:F40"/>
    <mergeCell ref="C41:F41"/>
    <mergeCell ref="C42:F42"/>
    <mergeCell ref="C44:I44"/>
    <mergeCell ref="E26:J26"/>
    <mergeCell ref="E27:J27"/>
    <mergeCell ref="E28:J28"/>
    <mergeCell ref="E29:J29"/>
    <mergeCell ref="E38:F38"/>
    <mergeCell ref="E25:J25"/>
    <mergeCell ref="E35:J35"/>
    <mergeCell ref="E36:J36"/>
    <mergeCell ref="E37:J37"/>
    <mergeCell ref="E30:J30"/>
    <mergeCell ref="E23:J23"/>
    <mergeCell ref="H21:I21"/>
    <mergeCell ref="F20:J20"/>
    <mergeCell ref="E21:F21"/>
    <mergeCell ref="D12:I12"/>
    <mergeCell ref="E13:J13"/>
    <mergeCell ref="E22:I22"/>
    <mergeCell ref="E17:J17"/>
    <mergeCell ref="F16:J16"/>
    <mergeCell ref="F18:J18"/>
    <mergeCell ref="G19:J19"/>
    <mergeCell ref="G15:J15"/>
    <mergeCell ref="F14:J14"/>
    <mergeCell ref="O2:O3"/>
    <mergeCell ref="F6:J6"/>
    <mergeCell ref="E5:I5"/>
    <mergeCell ref="F7:I7"/>
    <mergeCell ref="N2:N3"/>
    <mergeCell ref="M2:M3"/>
    <mergeCell ref="E9:J9"/>
    <mergeCell ref="D4:I4"/>
    <mergeCell ref="F8:J8"/>
    <mergeCell ref="F11:J11"/>
    <mergeCell ref="F10:J10"/>
    <mergeCell ref="P2:P3"/>
    <mergeCell ref="Q2:Q3"/>
    <mergeCell ref="R2:R3"/>
    <mergeCell ref="S2:S3"/>
    <mergeCell ref="T2:T3"/>
    <mergeCell ref="U2:U3"/>
    <mergeCell ref="U49:U50"/>
    <mergeCell ref="V49:V50"/>
    <mergeCell ref="V2:V3"/>
    <mergeCell ref="U47:U48"/>
    <mergeCell ref="V47:V48"/>
    <mergeCell ref="A49:A50"/>
    <mergeCell ref="C49:F50"/>
    <mergeCell ref="C47:F48"/>
    <mergeCell ref="J49:J50"/>
    <mergeCell ref="J47:J48"/>
    <mergeCell ref="I47:I48"/>
    <mergeCell ref="I49:I50"/>
    <mergeCell ref="C45:F45"/>
    <mergeCell ref="C46:F46"/>
    <mergeCell ref="H43:I43"/>
    <mergeCell ref="G45:I45"/>
    <mergeCell ref="G46:I46"/>
    <mergeCell ref="A47:A48"/>
    <mergeCell ref="C67:F67"/>
    <mergeCell ref="G65:J65"/>
    <mergeCell ref="G66:J66"/>
    <mergeCell ref="A4:A21"/>
    <mergeCell ref="A22:A38"/>
    <mergeCell ref="B4:B11"/>
    <mergeCell ref="B12:B20"/>
    <mergeCell ref="B22:B30"/>
    <mergeCell ref="B31:B37"/>
    <mergeCell ref="A45:A46"/>
    <mergeCell ref="C70:F70"/>
    <mergeCell ref="V51:V52"/>
    <mergeCell ref="U51:U52"/>
    <mergeCell ref="B51:B52"/>
    <mergeCell ref="A51:A52"/>
    <mergeCell ref="C51:I52"/>
    <mergeCell ref="J51:J52"/>
    <mergeCell ref="G68:J68"/>
    <mergeCell ref="G69:J69"/>
    <mergeCell ref="C64:F64"/>
  </mergeCells>
  <printOptions/>
  <pageMargins left="0.4724409448818898" right="0.4724409448818898" top="0.984251968503937" bottom="0.3937007874015748" header="0.5118110236220472" footer="0.35433070866141736"/>
  <pageSetup blackAndWhite="1" fitToHeight="2" fitToWidth="0" horizontalDpi="600" verticalDpi="600" orientation="landscape" paperSize="9" scale="80" r:id="rId2"/>
  <headerFooter alignWithMargins="0">
    <oddHeader>&amp;L&amp;12（法非適用企業）&amp;C&amp;"ＭＳ ゴシック,標準"
&amp;"ＭＳ Ｐゴシック,標準"&amp;20収支計画（※）&amp;R
</oddHeader>
  </headerFooter>
  <rowBreaks count="1" manualBreakCount="1">
    <brk id="3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鳴海 康</cp:lastModifiedBy>
  <cp:lastPrinted>2022-03-24T07:13:47Z</cp:lastPrinted>
  <dcterms:created xsi:type="dcterms:W3CDTF">2002-04-24T05:29:44Z</dcterms:created>
  <dcterms:modified xsi:type="dcterms:W3CDTF">2022-03-24T07:14:09Z</dcterms:modified>
  <cp:category/>
  <cp:version/>
  <cp:contentType/>
  <cp:contentStatus/>
</cp:coreProperties>
</file>