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sv3\共有\町民課\07 浄化槽\02 経営状況\R5.1.20(金)〆】公営企業に係る経営比較分析表（令和３年度決算）の分析等について\修正\"/>
    </mc:Choice>
  </mc:AlternateContent>
  <xr:revisionPtr revIDLastSave="0" documentId="13_ncr:1_{097C0688-F254-4C76-A611-282B2DA9CE69}" xr6:coauthVersionLast="45" xr6:coauthVersionMax="45" xr10:uidLastSave="{00000000-0000-0000-0000-000000000000}"/>
  <workbookProtection workbookAlgorithmName="SHA-512" workbookHashValue="Iy87pxoMnS41xTCo7RySLjNac8MKvqzqX2AD3WiGPPi3VGkYex7HzX1zwc0xftZ7/975RRIBG612Ym3zyxnL/Q==" workbookSaltValue="kmT4YUymZXZqbIk8n4LMxg==" workbookSpinCount="100000" lockStructure="1"/>
  <bookViews>
    <workbookView xWindow="13275" yWindow="1635" windowWidth="11370" windowHeight="13875"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W10" i="4"/>
  <c r="P10" i="4"/>
  <c r="B10" i="4"/>
  <c r="BB8" i="4"/>
  <c r="AT8" i="4"/>
  <c r="AD8" i="4"/>
  <c r="I8" i="4"/>
  <c r="B8" i="4"/>
  <c r="B6" i="4"/>
</calcChain>
</file>

<file path=xl/sharedStrings.xml><?xml version="1.0" encoding="utf-8"?>
<sst xmlns="http://schemas.openxmlformats.org/spreadsheetml/2006/main" count="252" uniqueCount="119">
  <si>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</si>
  <si>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</si>
  <si>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</si>
  <si>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</si>
  <si>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</si>
  <si>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</si>
  <si>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</si>
  <si>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</si>
  <si>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</si>
  <si>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</si>
  <si>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</si>
  <si>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</si>
  <si>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</si>
  <si>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</si>
  <si>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</si>
  <si>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</si>
  <si>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</si>
  <si>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</si>
  <si>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</si>
  <si>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</si>
  <si>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</si>
  <si>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</si>
  <si>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</si>
  <si>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</si>
  <si>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</si>
  <si>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</si>
  <si>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</si>
  <si>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</si>
  <si>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</si>
  <si>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</si>
  <si>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</si>
  <si>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</si>
  <si>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</si>
  <si>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</si>
  <si>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</si>
  <si>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</si>
  <si>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</si>
  <si>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</si>
  <si>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</si>
  <si>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</si>
  <si>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</si>
  <si>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</si>
  <si>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</si>
  <si>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</si>
  <si>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</si>
  <si>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</si>
  <si>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</si>
  <si>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</si>
  <si>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</si>
  <si>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</si>
  <si>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</si>
  <si>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</si>
  <si>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</si>
  <si>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</si>
  <si>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</si>
  <si>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</si>
  <si>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</si>
  <si>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</si>
  <si>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</si>
  <si>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</si>
  <si>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</si>
  <si>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</si>
  <si>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</si>
  <si>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</si>
  <si>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</si>
  <si>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</si>
  <si>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</si>
  <si>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</si>
  <si>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</si>
  <si>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</si>
  <si>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</si>
  <si>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</si>
  <si>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</si>
  <si>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</si>
  <si>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</si>
  <si>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</si>
  <si>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</si>
  <si>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</si>
  <si>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</si>
  <si>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</si>
  <si>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</si>
  <si>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</si>
  <si>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</si>
  <si>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</si>
  <si>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</si>
  <si>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</si>
  <si>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</si>
  <si>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</si>
  <si>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</si>
  <si>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</si>
  <si>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</si>
  <si>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</si>
  <si>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</si>
  <si>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</si>
  <si>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</si>
  <si>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</si>
  <si>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</si>
  <si>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福島町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</si>
  <si>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</si>
  <si>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</si>
  <si>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</si>
  <si>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</si>
  <si>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</si>
  <si>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</si>
  <si>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</si>
  <si>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</si>
  <si>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</si>
  <si>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</si>
  <si>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</si>
  <si>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</si>
  <si>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</si>
  <si>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</si>
  <si>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</si>
  <si>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</si>
  <si>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</si>
  <si>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</si>
  <si>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２３年度より河川等の衛生環境改善のため浄化槽の設置を第一として事業をすすめてきた。今後も設置推進を主として事業をすすめていく予定だが、人口減少及び高齢化による設置希望者の減少、それに伴う収益の低迷等を考慮すると、将来的には浄化槽の安定した維持管理のため使用料の改定も検討する必要がでてくると思われる。</t>
  </si>
  <si>
    <t>事業開始が平成２３年からなので、設置した浄化槽については老朽化はみられないが、譲渡された浄化槽については今後注視する必要があり計画的に修繕等を行う必要がある。</t>
    <rPh sb="63" eb="66">
      <t>ケイカクテキ</t>
    </rPh>
    <rPh sb="67" eb="69">
      <t>シュウゼン</t>
    </rPh>
    <rPh sb="69" eb="70">
      <t>トウ</t>
    </rPh>
    <rPh sb="71" eb="72">
      <t>オコナ</t>
    </rPh>
    <rPh sb="73" eb="75">
      <t>ヒツヨウ</t>
    </rPh>
    <phoneticPr fontId="4"/>
  </si>
  <si>
    <t>収益的収支比率においてH29から年々減少している状況にあり、現状については赤字である。現在事業を進めるにあたり、浄化槽使用料以外の歳入の主たるものは国庫補助金、企業債、過疎債、一般会計からの繰入金（以下繰入金）で、その中でも繰入金の占める割合が高い現状にある。事業開始から浄化槽の設置促進を第一として進めてきた経緯もあり、現状では収益確保は極めて厳しい現状にある。今後、経営健全化をはかる上で収益確保が最重要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</si>
</sst>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64-4F1C-8A19-E1A212167D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64-4F1C-8A19-E1A212167D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EA-4F2C-88A1-6529258DFC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ECEA-4F2C-88A1-6529258DFC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D6-41F2-971C-0BC51F5AE7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F3D6-41F2-971C-0BC51F5AE7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23.01</c:v>
                </c:pt>
                <c:pt idx="1">
                  <c:v>20.78</c:v>
                </c:pt>
                <c:pt idx="2">
                  <c:v>18.670000000000002</c:v>
                </c:pt>
                <c:pt idx="3">
                  <c:v>16.82</c:v>
                </c:pt>
                <c:pt idx="4">
                  <c:v>15.36</c:v>
                </c:pt>
              </c:numCache>
            </c:numRef>
          </c:val>
          <c:extLst>
            <c:ext xmlns:c16="http://schemas.microsoft.com/office/drawing/2014/chart" uri="{C3380CC4-5D6E-409C-BE32-E72D297353CC}">
              <c16:uniqueId val="{00000000-0C01-41F9-B2BA-998B85776F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1-41F9-B2BA-998B85776F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47-4666-AA37-ECEBE007B0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47-4666-AA37-ECEBE007B0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3-4FB2-AE88-6825CF8984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3-4FB2-AE88-6825CF8984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7-4344-8FEF-08AAC5185A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7-4344-8FEF-08AAC5185A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A-4163-B6A1-B646EFBADD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A-4163-B6A1-B646EFBADD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4732.32</c:v>
                </c:pt>
                <c:pt idx="1">
                  <c:v>4649.37</c:v>
                </c:pt>
                <c:pt idx="2">
                  <c:v>4509.3900000000003</c:v>
                </c:pt>
                <c:pt idx="3">
                  <c:v>4429.18</c:v>
                </c:pt>
                <c:pt idx="4">
                  <c:v>4573.58</c:v>
                </c:pt>
              </c:numCache>
            </c:numRef>
          </c:val>
          <c:extLst>
            <c:ext xmlns:c16="http://schemas.microsoft.com/office/drawing/2014/chart" uri="{C3380CC4-5D6E-409C-BE32-E72D297353CC}">
              <c16:uniqueId val="{00000000-6BCE-4FE1-821C-F4E5744935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6BCE-4FE1-821C-F4E5744935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23.01</c:v>
                </c:pt>
                <c:pt idx="1">
                  <c:v>20.78</c:v>
                </c:pt>
                <c:pt idx="2">
                  <c:v>18.670000000000002</c:v>
                </c:pt>
                <c:pt idx="3">
                  <c:v>16.82</c:v>
                </c:pt>
                <c:pt idx="4">
                  <c:v>15.36</c:v>
                </c:pt>
              </c:numCache>
            </c:numRef>
          </c:val>
          <c:extLst>
            <c:ext xmlns:c16="http://schemas.microsoft.com/office/drawing/2014/chart" uri="{C3380CC4-5D6E-409C-BE32-E72D297353CC}">
              <c16:uniqueId val="{00000000-CBBA-400E-811F-5DEBB8C1CF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CBBA-400E-811F-5DEBB8C1CF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216.2</c:v>
                </c:pt>
                <c:pt idx="1">
                  <c:v>238.43</c:v>
                </c:pt>
                <c:pt idx="2">
                  <c:v>268.79000000000002</c:v>
                </c:pt>
                <c:pt idx="3">
                  <c:v>303.24</c:v>
                </c:pt>
                <c:pt idx="4">
                  <c:v>323.22000000000003</c:v>
                </c:pt>
              </c:numCache>
            </c:numRef>
          </c:val>
          <c:extLst>
            <c:ext xmlns:c16="http://schemas.microsoft.com/office/drawing/2014/chart" uri="{C3380CC4-5D6E-409C-BE32-E72D297353CC}">
              <c16:uniqueId val="{00000000-AB7D-4CF5-96A1-4C075C6CDB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AB7D-4CF5-96A1-4C075C6CDB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A1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福島町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3702</v>
      </c>
      <c r="AM8" s="37"/>
      <c r="AN8" s="37"/>
      <c r="AO8" s="37"/>
      <c r="AP8" s="37"/>
      <c r="AQ8" s="37"/>
      <c r="AR8" s="37"/>
      <c r="AS8" s="37"/>
      <c r="AT8" s="38">
        <f>データ!T6</f>
        <v>187.25</v>
      </c>
      <c r="AU8" s="38"/>
      <c r="AV8" s="38"/>
      <c r="AW8" s="38"/>
      <c r="AX8" s="38"/>
      <c r="AY8" s="38"/>
      <c r="AZ8" s="38"/>
      <c r="BA8" s="38"/>
      <c r="BB8" s="38">
        <f>データ!U6</f>
        <v>19.77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12.01</v>
      </c>
      <c r="Q10" s="38"/>
      <c r="R10" s="38"/>
      <c r="S10" s="38"/>
      <c r="T10" s="38"/>
      <c r="U10" s="38"/>
      <c r="V10" s="38"/>
      <c r="W10" s="38">
        <f>データ!Q6</f>
        <v>100</v>
      </c>
      <c r="X10" s="38"/>
      <c r="Y10" s="38"/>
      <c r="Z10" s="38"/>
      <c r="AA10" s="38"/>
      <c r="AB10" s="38"/>
      <c r="AC10" s="38"/>
      <c r="AD10" s="37">
        <f>データ!R6</f>
        <v>1700</v>
      </c>
      <c r="AE10" s="37"/>
      <c r="AF10" s="37"/>
      <c r="AG10" s="37"/>
      <c r="AH10" s="37"/>
      <c r="AI10" s="37"/>
      <c r="AJ10" s="37"/>
      <c r="AK10" s="2"/>
      <c r="AL10" s="37">
        <f>データ!V6</f>
        <v>436</v>
      </c>
      <c r="AM10" s="37"/>
      <c r="AN10" s="37"/>
      <c r="AO10" s="37"/>
      <c r="AP10" s="37"/>
      <c r="AQ10" s="37"/>
      <c r="AR10" s="37"/>
      <c r="AS10" s="37"/>
      <c r="AT10" s="38">
        <f>データ!W6</f>
        <v>0.01</v>
      </c>
      <c r="AU10" s="38"/>
      <c r="AV10" s="38"/>
      <c r="AW10" s="38"/>
      <c r="AX10" s="38"/>
      <c r="AY10" s="38"/>
      <c r="AZ10" s="38"/>
      <c r="BA10" s="38"/>
      <c r="BB10" s="38">
        <f>データ!X6</f>
        <v>43600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ikbaA9zI4QBwlQrYn8IKmzemZpT9nPh1mdgr4OWxWFw3e2el56irYfoUcQSHbiszzz4C+4zh85uEAzhM81/GYA==" saltValue="5hNsuRRMpfh2UtPAOKx8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13323</v>
      </c>
      <c r="D6" s="19">
        <f t="shared" si="3"/>
        <v>47</v>
      </c>
      <c r="E6" s="19">
        <f t="shared" si="3"/>
        <v>18</v>
      </c>
      <c r="F6" s="19">
        <f t="shared" si="3"/>
        <v>0</v>
      </c>
      <c r="G6" s="19">
        <f t="shared" si="3"/>
        <v>0</v>
      </c>
      <c r="H6" s="19" t="str">
        <f t="shared" si="3"/>
        <v>北海道　福島町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12.01</v>
      </c>
      <c r="Q6" s="20">
        <f t="shared" si="3"/>
        <v>100</v>
      </c>
      <c r="R6" s="20">
        <f t="shared" si="3"/>
        <v>1700</v>
      </c>
      <c r="S6" s="20">
        <f t="shared" si="3"/>
        <v>3702</v>
      </c>
      <c r="T6" s="20">
        <f t="shared" si="3"/>
        <v>187.25</v>
      </c>
      <c r="U6" s="20">
        <f t="shared" si="3"/>
        <v>19.77</v>
      </c>
      <c r="V6" s="20">
        <f t="shared" si="3"/>
        <v>436</v>
      </c>
      <c r="W6" s="20">
        <f t="shared" si="3"/>
        <v>0.01</v>
      </c>
      <c r="X6" s="20">
        <f t="shared" si="3"/>
        <v>43600</v>
      </c>
      <c r="Y6" s="21">
        <f>IF(Y7="",NA(),Y7)</f>
        <v>23.01</v>
      </c>
      <c r="Z6" s="21">
        <f t="shared" ref="Z6:AH6" si="4">IF(Z7="",NA(),Z7)</f>
        <v>20.78</v>
      </c>
      <c r="AA6" s="21">
        <f t="shared" si="4"/>
        <v>18.670000000000002</v>
      </c>
      <c r="AB6" s="21">
        <f t="shared" si="4"/>
        <v>16.82</v>
      </c>
      <c r="AC6" s="21">
        <f t="shared" si="4"/>
        <v>15.36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4732.32</v>
      </c>
      <c r="BG6" s="21">
        <f t="shared" ref="BG6:BO6" si="7">IF(BG7="",NA(),BG7)</f>
        <v>4649.37</v>
      </c>
      <c r="BH6" s="21">
        <f t="shared" si="7"/>
        <v>4509.3900000000003</v>
      </c>
      <c r="BI6" s="21">
        <f t="shared" si="7"/>
        <v>4429.18</v>
      </c>
      <c r="BJ6" s="21">
        <f t="shared" si="7"/>
        <v>4573.58</v>
      </c>
      <c r="BK6" s="21">
        <f t="shared" si="7"/>
        <v>407.42</v>
      </c>
      <c r="BL6" s="21">
        <f t="shared" si="7"/>
        <v>386.46</v>
      </c>
      <c r="BM6" s="21">
        <f t="shared" si="7"/>
        <v>421.25</v>
      </c>
      <c r="BN6" s="21">
        <f t="shared" si="7"/>
        <v>398.42</v>
      </c>
      <c r="BO6" s="21">
        <f t="shared" si="7"/>
        <v>393.35</v>
      </c>
      <c r="BP6" s="20" t="str">
        <f>IF(BP7="","",IF(BP7="-","【-】","【"&amp;SUBSTITUTE(TEXT(BP7,"#,##0.00"),"-","△")&amp;"】"))</f>
        <v>【310.14】</v>
      </c>
      <c r="BQ6" s="21">
        <f>IF(BQ7="",NA(),BQ7)</f>
        <v>23.01</v>
      </c>
      <c r="BR6" s="21">
        <f t="shared" ref="BR6:BZ6" si="8">IF(BR7="",NA(),BR7)</f>
        <v>20.78</v>
      </c>
      <c r="BS6" s="21">
        <f t="shared" si="8"/>
        <v>18.670000000000002</v>
      </c>
      <c r="BT6" s="21">
        <f t="shared" si="8"/>
        <v>16.82</v>
      </c>
      <c r="BU6" s="21">
        <f t="shared" si="8"/>
        <v>15.36</v>
      </c>
      <c r="BV6" s="21">
        <f t="shared" si="8"/>
        <v>57.08</v>
      </c>
      <c r="BW6" s="21">
        <f t="shared" si="8"/>
        <v>55.85</v>
      </c>
      <c r="BX6" s="21">
        <f t="shared" si="8"/>
        <v>53.23</v>
      </c>
      <c r="BY6" s="21">
        <f t="shared" si="8"/>
        <v>50.7</v>
      </c>
      <c r="BZ6" s="21">
        <f t="shared" si="8"/>
        <v>48.13</v>
      </c>
      <c r="CA6" s="20" t="str">
        <f>IF(CA7="","",IF(CA7="-","【-】","【"&amp;SUBSTITUTE(TEXT(CA7,"#,##0.00"),"-","△")&amp;"】"))</f>
        <v>【57.71】</v>
      </c>
      <c r="CB6" s="21">
        <f>IF(CB7="",NA(),CB7)</f>
        <v>216.2</v>
      </c>
      <c r="CC6" s="21">
        <f t="shared" ref="CC6:CK6" si="9">IF(CC7="",NA(),CC7)</f>
        <v>238.43</v>
      </c>
      <c r="CD6" s="21">
        <f t="shared" si="9"/>
        <v>268.79000000000002</v>
      </c>
      <c r="CE6" s="21">
        <f t="shared" si="9"/>
        <v>303.24</v>
      </c>
      <c r="CF6" s="21">
        <f t="shared" si="9"/>
        <v>323.22000000000003</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13323</v>
      </c>
      <c r="D7" s="23">
        <v>47</v>
      </c>
      <c r="E7" s="23">
        <v>18</v>
      </c>
      <c r="F7" s="23">
        <v>0</v>
      </c>
      <c r="G7" s="23">
        <v>0</v>
      </c>
      <c r="H7" s="23" t="s">
        <v>97</v>
      </c>
      <c r="I7" s="23" t="s">
        <v>98</v>
      </c>
      <c r="J7" s="23" t="s">
        <v>99</v>
      </c>
      <c r="K7" s="23" t="s">
        <v>100</v>
      </c>
      <c r="L7" s="23" t="s">
        <v>101</v>
      </c>
      <c r="M7" s="23" t="s">
        <v>102</v>
      </c>
      <c r="N7" s="24" t="s">
        <v>103</v>
      </c>
      <c r="O7" s="24" t="s">
        <v>104</v>
      </c>
      <c r="P7" s="24">
        <v>12.01</v>
      </c>
      <c r="Q7" s="24">
        <v>100</v>
      </c>
      <c r="R7" s="24">
        <v>1700</v>
      </c>
      <c r="S7" s="24">
        <v>3702</v>
      </c>
      <c r="T7" s="24">
        <v>187.25</v>
      </c>
      <c r="U7" s="24">
        <v>19.77</v>
      </c>
      <c r="V7" s="24">
        <v>436</v>
      </c>
      <c r="W7" s="24">
        <v>0.01</v>
      </c>
      <c r="X7" s="24">
        <v>43600</v>
      </c>
      <c r="Y7" s="24">
        <v>23.01</v>
      </c>
      <c r="Z7" s="24">
        <v>20.78</v>
      </c>
      <c r="AA7" s="24">
        <v>18.670000000000002</v>
      </c>
      <c r="AB7" s="24">
        <v>16.82</v>
      </c>
      <c r="AC7" s="24">
        <v>15.36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4732.32</v>
      </c>
      <c r="BG7" s="24">
        <v>4649.37</v>
      </c>
      <c r="BH7" s="24">
        <v>4509.3900000000003</v>
      </c>
      <c r="BI7" s="24">
        <v>4429.18</v>
      </c>
      <c r="BJ7" s="24">
        <v>4573.58</v>
      </c>
      <c r="BK7" s="24">
        <v>407.42</v>
      </c>
      <c r="BL7" s="24">
        <v>386.46</v>
      </c>
      <c r="BM7" s="24">
        <v>421.25</v>
      </c>
      <c r="BN7" s="24">
        <v>398.42</v>
      </c>
      <c r="BO7" s="24">
        <v>393.35</v>
      </c>
      <c r="BP7" s="24">
        <v>310.14</v>
      </c>
      <c r="BQ7" s="24">
        <v>23.01</v>
      </c>
      <c r="BR7" s="24">
        <v>20.78</v>
      </c>
      <c r="BS7" s="24">
        <v>18.670000000000002</v>
      </c>
      <c r="BT7" s="24">
        <v>16.82</v>
      </c>
      <c r="BU7" s="24">
        <v>15.36</v>
      </c>
      <c r="BV7" s="24">
        <v>57.08</v>
      </c>
      <c r="BW7" s="24">
        <v>55.85</v>
      </c>
      <c r="BX7" s="24">
        <v>53.23</v>
      </c>
      <c r="BY7" s="24">
        <v>50.7</v>
      </c>
      <c r="BZ7" s="24">
        <v>48.13</v>
      </c>
      <c r="CA7" s="24">
        <v>57.71</v>
      </c>
      <c r="CB7" s="24">
        <v>216.2</v>
      </c>
      <c r="CC7" s="24">
        <v>238.43</v>
      </c>
      <c r="CD7" s="24">
        <v>268.79000000000002</v>
      </c>
      <c r="CE7" s="24">
        <v>303.24</v>
      </c>
      <c r="CF7" s="24">
        <v>323.22000000000003</v>
      </c>
      <c r="CG7" s="24">
        <v>286.86</v>
      </c>
      <c r="CH7" s="24">
        <v>287.91000000000003</v>
      </c>
      <c r="CI7" s="24">
        <v>283.3</v>
      </c>
      <c r="CJ7" s="24">
        <v>289.81</v>
      </c>
      <c r="CK7" s="24">
        <v>301.54000000000002</v>
      </c>
      <c r="CL7" s="24">
        <v>286.17</v>
      </c>
      <c r="CM7" s="24" t="s">
        <v>103</v>
      </c>
      <c r="CN7" s="24" t="s">
        <v>103</v>
      </c>
      <c r="CO7" s="24" t="s">
        <v>103</v>
      </c>
      <c r="CP7" s="24" t="s">
        <v>103</v>
      </c>
      <c r="CQ7" s="24" t="s">
        <v>103</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鳴海 康</cp:lastModifiedBy>
  <cp:lastPrinted>2023-02-07T07:40:53Z</cp:lastPrinted>
  <dcterms:created xsi:type="dcterms:W3CDTF">2022-12-01T02:05:34Z</dcterms:created>
  <dcterms:modified xsi:type="dcterms:W3CDTF">2023-02-07T07:40:56Z</dcterms:modified>
  <cp:category/>
</cp:coreProperties>
</file>