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s-ohta\Desktop\"/>
    </mc:Choice>
  </mc:AlternateContent>
  <xr:revisionPtr revIDLastSave="0" documentId="13_ncr:1_{60D021CF-9527-46A4-A225-56257FDC2155}" xr6:coauthVersionLast="45" xr6:coauthVersionMax="45" xr10:uidLastSave="{00000000-0000-0000-0000-000000000000}"/>
  <workbookProtection workbookAlgorithmName="SHA-512" workbookHashValue="f4K2xq0cSXRHresFrgZiSaYbGMvxKMt3L9U4gSGo+pdIIeGbiNUz7AUpRhGUZiMse9oH4lqYa+wEzJB6RDBEFA==" workbookSaltValue="t2cja8z+4asnN49S2YB+x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P10" i="4" s="1"/>
  <c r="O6" i="5"/>
  <c r="N6" i="5"/>
  <c r="B10" i="4" s="1"/>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I10" i="4"/>
  <c r="AT8" i="4"/>
  <c r="AL8" i="4"/>
  <c r="P8" i="4"/>
  <c r="I8" i="4"/>
</calcChain>
</file>

<file path=xl/sharedStrings.xml><?xml version="1.0" encoding="utf-8"?>
<sst xmlns="http://schemas.openxmlformats.org/spreadsheetml/2006/main" count="250" uniqueCount="114">
  <si>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</si>
  <si>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</si>
  <si>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</si>
  <si>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</si>
  <si>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</si>
  <si>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</si>
  <si>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</si>
  <si>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</si>
  <si>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</si>
  <si>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</si>
  <si>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</si>
  <si>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</si>
  <si>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</si>
  <si>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</si>
  <si>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</si>
  <si>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</si>
  <si>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</si>
  <si>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</si>
  <si>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</si>
  <si>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</si>
  <si>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</si>
  <si>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</si>
  <si>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</si>
  <si>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</si>
  <si>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</si>
  <si>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</si>
  <si>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</si>
  <si>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</si>
  <si>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</si>
  <si>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</si>
  <si>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</si>
  <si>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</si>
  <si>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</si>
  <si>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</si>
  <si>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</si>
  <si>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</si>
  <si>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</si>
  <si>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</si>
  <si>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</si>
  <si>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</si>
  <si>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</si>
  <si>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</si>
  <si>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</si>
  <si>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</si>
  <si>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</si>
  <si>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</si>
  <si>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</si>
  <si>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</si>
  <si>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</si>
  <si>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</si>
  <si>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</si>
  <si>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</si>
  <si>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</si>
  <si>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</si>
  <si>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</si>
  <si>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</si>
  <si>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</si>
  <si>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</si>
  <si>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</si>
  <si>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</si>
  <si>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</si>
  <si>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</si>
  <si>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</si>
  <si>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</si>
  <si>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</si>
  <si>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</si>
  <si>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</si>
  <si>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</si>
  <si>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</si>
  <si>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</si>
  <si>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</si>
  <si>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</si>
  <si>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</si>
  <si>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</si>
  <si>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</si>
  <si>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</si>
  <si>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</si>
  <si>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</si>
  <si>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</si>
  <si>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</si>
  <si>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</si>
  <si>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</si>
  <si>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</si>
  <si>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</si>
  <si>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</si>
  <si>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</si>
  <si>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</si>
  <si>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</si>
  <si>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</si>
  <si>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</si>
  <si>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</si>
  <si>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</si>
  <si>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</si>
  <si>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福島町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</si>
  <si>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</si>
  <si>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</si>
  <si>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</si>
  <si>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</si>
  <si>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</si>
  <si>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</si>
  <si>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</si>
  <si>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</si>
  <si>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</si>
  <si>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</si>
  <si>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</si>
  <si>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</si>
  <si>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</si>
  <si>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</si>
  <si>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</si>
  <si>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</si>
  <si>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</si>
  <si>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経常収支比率については、累積欠損金や企業債残高も低く特に問題は見受けられない。
　簡易水道事業では国庫補助金や交付税措置などにより、将来的に予定されている水道施設の維持管理や老朽管の更新工事等に係る財源の確保が拡充されるため、引き続き中長期的な経常収支の見通しを立てながら、会計運営を行っていく。
　令和5年度には水道経営戦略の改定がされ、より詳細な収支計画のもとで経営を行うことができる。</t>
    <rPh sb="151" eb="153">
      <t>レイワ</t>
    </rPh>
    <rPh sb="154" eb="156">
      <t>ネンド</t>
    </rPh>
    <rPh sb="158" eb="160">
      <t>スイドウ</t>
    </rPh>
    <rPh sb="160" eb="162">
      <t>ケイエイ</t>
    </rPh>
    <rPh sb="162" eb="164">
      <t>センリャク</t>
    </rPh>
    <rPh sb="165" eb="167">
      <t>カイテイ</t>
    </rPh>
    <rPh sb="173" eb="175">
      <t>ショウサイ</t>
    </rPh>
    <rPh sb="176" eb="178">
      <t>シュウシ</t>
    </rPh>
    <rPh sb="178" eb="180">
      <t>ケイカク</t>
    </rPh>
    <rPh sb="184" eb="186">
      <t>ケイエイ</t>
    </rPh>
    <rPh sb="187" eb="188">
      <t>オコナ</t>
    </rPh>
    <phoneticPr fontId="4"/>
  </si>
  <si>
    <t>　経常収支比率及び料金回収率は昨年同様平均値に比べ高い水準となっているが、これは施設の維持等にかかる費用を給水収益で賄うことができているということである。
　現状は高い水準であっても、将来的には人口減少等により料金収入が減少していく見通しとなっているため、料金形態の見直しや料金改定について長期的な視点で、より具体的な検討を行う必要がある。
　有収率については、昨年度の数値を踏まえ漏水修繕等を行った結果、昨年の73.75％から0.69％増加した。しかしながら、依然として平均値を下回るため、引き続き漏水調査、修繕工事等を行っていく。</t>
    <phoneticPr fontId="4"/>
  </si>
  <si>
    <t>　管路の経年劣化率については、50.73％と昨年同様平均値よりも高い水準であり、耐用年数を経過している管路が増加している。現在も緊急性の高い管路から順次更新工事を行っているが、引き続き計画的な取替工事を行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</si>
</sst>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0.52</c:v>
                </c:pt>
                <c:pt idx="2">
                  <c:v>0.83</c:v>
                </c:pt>
                <c:pt idx="3">
                  <c:v>0.96</c:v>
                </c:pt>
                <c:pt idx="4">
                  <c:v>0.83</c:v>
                </c:pt>
              </c:numCache>
            </c:numRef>
          </c:val>
          <c:extLst>
            <c:ext xmlns:c16="http://schemas.microsoft.com/office/drawing/2014/chart" uri="{C3380CC4-5D6E-409C-BE32-E72D297353CC}">
              <c16:uniqueId val="{00000000-D6EA-4D8B-99CE-E99D4F756E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D6EA-4D8B-99CE-E99D4F756E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30.45</c:v>
                </c:pt>
                <c:pt idx="2">
                  <c:v>30.52</c:v>
                </c:pt>
                <c:pt idx="3">
                  <c:v>30.38</c:v>
                </c:pt>
                <c:pt idx="4">
                  <c:v>27.75</c:v>
                </c:pt>
              </c:numCache>
            </c:numRef>
          </c:val>
          <c:extLst>
            <c:ext xmlns:c16="http://schemas.microsoft.com/office/drawing/2014/chart" uri="{C3380CC4-5D6E-409C-BE32-E72D297353CC}">
              <c16:uniqueId val="{00000000-76DC-458F-9B49-51097BA050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49.01</c:v>
                </c:pt>
                <c:pt idx="2">
                  <c:v>48.86</c:v>
                </c:pt>
                <c:pt idx="3">
                  <c:v>49</c:v>
                </c:pt>
                <c:pt idx="4">
                  <c:v>50.07</c:v>
                </c:pt>
              </c:numCache>
            </c:numRef>
          </c:val>
          <c:smooth val="0"/>
          <c:extLst>
            <c:ext xmlns:c16="http://schemas.microsoft.com/office/drawing/2014/chart" uri="{C3380CC4-5D6E-409C-BE32-E72D297353CC}">
              <c16:uniqueId val="{00000001-76DC-458F-9B49-51097BA050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73.3</c:v>
                </c:pt>
                <c:pt idx="2">
                  <c:v>73.569999999999993</c:v>
                </c:pt>
                <c:pt idx="3">
                  <c:v>73.75</c:v>
                </c:pt>
                <c:pt idx="4">
                  <c:v>74.44</c:v>
                </c:pt>
              </c:numCache>
            </c:numRef>
          </c:val>
          <c:extLst>
            <c:ext xmlns:c16="http://schemas.microsoft.com/office/drawing/2014/chart" uri="{C3380CC4-5D6E-409C-BE32-E72D297353CC}">
              <c16:uniqueId val="{00000000-2035-471C-98D5-58FB3A213C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76.569999999999993</c:v>
                </c:pt>
                <c:pt idx="2">
                  <c:v>76.48</c:v>
                </c:pt>
                <c:pt idx="3">
                  <c:v>75.64</c:v>
                </c:pt>
                <c:pt idx="4">
                  <c:v>75.7</c:v>
                </c:pt>
              </c:numCache>
            </c:numRef>
          </c:val>
          <c:smooth val="0"/>
          <c:extLst>
            <c:ext xmlns:c16="http://schemas.microsoft.com/office/drawing/2014/chart" uri="{C3380CC4-5D6E-409C-BE32-E72D297353CC}">
              <c16:uniqueId val="{00000001-2035-471C-98D5-58FB3A213C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130.24</c:v>
                </c:pt>
                <c:pt idx="2">
                  <c:v>127.45</c:v>
                </c:pt>
                <c:pt idx="3">
                  <c:v>111.19</c:v>
                </c:pt>
                <c:pt idx="4">
                  <c:v>108.45</c:v>
                </c:pt>
              </c:numCache>
            </c:numRef>
          </c:val>
          <c:extLst>
            <c:ext xmlns:c16="http://schemas.microsoft.com/office/drawing/2014/chart" uri="{C3380CC4-5D6E-409C-BE32-E72D297353CC}">
              <c16:uniqueId val="{00000000-07EE-41F6-81DE-F06EF9DAF2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105.45</c:v>
                </c:pt>
                <c:pt idx="2">
                  <c:v>103.82</c:v>
                </c:pt>
                <c:pt idx="3">
                  <c:v>105.75</c:v>
                </c:pt>
                <c:pt idx="4">
                  <c:v>105.52</c:v>
                </c:pt>
              </c:numCache>
            </c:numRef>
          </c:val>
          <c:smooth val="0"/>
          <c:extLst>
            <c:ext xmlns:c16="http://schemas.microsoft.com/office/drawing/2014/chart" uri="{C3380CC4-5D6E-409C-BE32-E72D297353CC}">
              <c16:uniqueId val="{00000001-07EE-41F6-81DE-F06EF9DAF2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61.17</c:v>
                </c:pt>
                <c:pt idx="2">
                  <c:v>57.43</c:v>
                </c:pt>
                <c:pt idx="3">
                  <c:v>56.55</c:v>
                </c:pt>
                <c:pt idx="4">
                  <c:v>55.94</c:v>
                </c:pt>
              </c:numCache>
            </c:numRef>
          </c:val>
          <c:extLst>
            <c:ext xmlns:c16="http://schemas.microsoft.com/office/drawing/2014/chart" uri="{C3380CC4-5D6E-409C-BE32-E72D297353CC}">
              <c16:uniqueId val="{00000000-BCC7-409D-A0AE-8ABCACCC86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49.34</c:v>
                </c:pt>
                <c:pt idx="2">
                  <c:v>39.409999999999997</c:v>
                </c:pt>
                <c:pt idx="3">
                  <c:v>41.18</c:v>
                </c:pt>
                <c:pt idx="4">
                  <c:v>42.98</c:v>
                </c:pt>
              </c:numCache>
            </c:numRef>
          </c:val>
          <c:smooth val="0"/>
          <c:extLst>
            <c:ext xmlns:c16="http://schemas.microsoft.com/office/drawing/2014/chart" uri="{C3380CC4-5D6E-409C-BE32-E72D297353CC}">
              <c16:uniqueId val="{00000001-BCC7-409D-A0AE-8ABCACCC86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30.83</c:v>
                </c:pt>
                <c:pt idx="2">
                  <c:v>50.21</c:v>
                </c:pt>
                <c:pt idx="3">
                  <c:v>50.66</c:v>
                </c:pt>
                <c:pt idx="4">
                  <c:v>50.73</c:v>
                </c:pt>
              </c:numCache>
            </c:numRef>
          </c:val>
          <c:extLst>
            <c:ext xmlns:c16="http://schemas.microsoft.com/office/drawing/2014/chart" uri="{C3380CC4-5D6E-409C-BE32-E72D297353CC}">
              <c16:uniqueId val="{00000000-25B2-46DD-87C0-31C385022F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22.75</c:v>
                </c:pt>
                <c:pt idx="2">
                  <c:v>20.97</c:v>
                </c:pt>
                <c:pt idx="3">
                  <c:v>21.65</c:v>
                </c:pt>
                <c:pt idx="4">
                  <c:v>23.24</c:v>
                </c:pt>
              </c:numCache>
            </c:numRef>
          </c:val>
          <c:smooth val="0"/>
          <c:extLst>
            <c:ext xmlns:c16="http://schemas.microsoft.com/office/drawing/2014/chart" uri="{C3380CC4-5D6E-409C-BE32-E72D297353CC}">
              <c16:uniqueId val="{00000001-25B2-46DD-87C0-31C385022F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D62-4DB4-9C9F-6FFB9C3E9A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29.38</c:v>
                </c:pt>
                <c:pt idx="2">
                  <c:v>31.54</c:v>
                </c:pt>
                <c:pt idx="3">
                  <c:v>31.15</c:v>
                </c:pt>
                <c:pt idx="4">
                  <c:v>30.01</c:v>
                </c:pt>
              </c:numCache>
            </c:numRef>
          </c:val>
          <c:smooth val="0"/>
          <c:extLst>
            <c:ext xmlns:c16="http://schemas.microsoft.com/office/drawing/2014/chart" uri="{C3380CC4-5D6E-409C-BE32-E72D297353CC}">
              <c16:uniqueId val="{00000001-5D62-4DB4-9C9F-6FFB9C3E9A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6592.57</c:v>
                </c:pt>
                <c:pt idx="2">
                  <c:v>5391.21</c:v>
                </c:pt>
                <c:pt idx="3">
                  <c:v>4335.18</c:v>
                </c:pt>
                <c:pt idx="4">
                  <c:v>4558.96</c:v>
                </c:pt>
              </c:numCache>
            </c:numRef>
          </c:val>
          <c:extLst>
            <c:ext xmlns:c16="http://schemas.microsoft.com/office/drawing/2014/chart" uri="{C3380CC4-5D6E-409C-BE32-E72D297353CC}">
              <c16:uniqueId val="{00000000-7125-412D-B117-9B77D0CD8F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413.82</c:v>
                </c:pt>
                <c:pt idx="2">
                  <c:v>302.22000000000003</c:v>
                </c:pt>
                <c:pt idx="3">
                  <c:v>263.45</c:v>
                </c:pt>
                <c:pt idx="4">
                  <c:v>249.43</c:v>
                </c:pt>
              </c:numCache>
            </c:numRef>
          </c:val>
          <c:smooth val="0"/>
          <c:extLst>
            <c:ext xmlns:c16="http://schemas.microsoft.com/office/drawing/2014/chart" uri="{C3380CC4-5D6E-409C-BE32-E72D297353CC}">
              <c16:uniqueId val="{00000001-7125-412D-B117-9B77D0CD8F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231.02</c:v>
                </c:pt>
                <c:pt idx="2">
                  <c:v>398.9</c:v>
                </c:pt>
                <c:pt idx="3">
                  <c:v>518.73</c:v>
                </c:pt>
                <c:pt idx="4">
                  <c:v>674.8</c:v>
                </c:pt>
              </c:numCache>
            </c:numRef>
          </c:val>
          <c:extLst>
            <c:ext xmlns:c16="http://schemas.microsoft.com/office/drawing/2014/chart" uri="{C3380CC4-5D6E-409C-BE32-E72D297353CC}">
              <c16:uniqueId val="{00000000-FD0B-403D-839E-50B9AB82F7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698.55</c:v>
                </c:pt>
                <c:pt idx="2">
                  <c:v>970.36</c:v>
                </c:pt>
                <c:pt idx="3">
                  <c:v>940.22</c:v>
                </c:pt>
                <c:pt idx="4">
                  <c:v>922.05</c:v>
                </c:pt>
              </c:numCache>
            </c:numRef>
          </c:val>
          <c:smooth val="0"/>
          <c:extLst>
            <c:ext xmlns:c16="http://schemas.microsoft.com/office/drawing/2014/chart" uri="{C3380CC4-5D6E-409C-BE32-E72D297353CC}">
              <c16:uniqueId val="{00000001-FD0B-403D-839E-50B9AB82F7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135.75</c:v>
                </c:pt>
                <c:pt idx="2">
                  <c:v>131.15</c:v>
                </c:pt>
                <c:pt idx="3">
                  <c:v>111.86</c:v>
                </c:pt>
                <c:pt idx="4">
                  <c:v>108.19</c:v>
                </c:pt>
              </c:numCache>
            </c:numRef>
          </c:val>
          <c:extLst>
            <c:ext xmlns:c16="http://schemas.microsoft.com/office/drawing/2014/chart" uri="{C3380CC4-5D6E-409C-BE32-E72D297353CC}">
              <c16:uniqueId val="{00000000-868C-482E-975F-2349EA32B5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73.7</c:v>
                </c:pt>
                <c:pt idx="2">
                  <c:v>64.52</c:v>
                </c:pt>
                <c:pt idx="3">
                  <c:v>66.8</c:v>
                </c:pt>
                <c:pt idx="4">
                  <c:v>64.39</c:v>
                </c:pt>
              </c:numCache>
            </c:numRef>
          </c:val>
          <c:smooth val="0"/>
          <c:extLst>
            <c:ext xmlns:c16="http://schemas.microsoft.com/office/drawing/2014/chart" uri="{C3380CC4-5D6E-409C-BE32-E72D297353CC}">
              <c16:uniqueId val="{00000001-868C-482E-975F-2349EA32B5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210.43</c:v>
                </c:pt>
                <c:pt idx="2">
                  <c:v>215.76</c:v>
                </c:pt>
                <c:pt idx="3">
                  <c:v>251.87</c:v>
                </c:pt>
                <c:pt idx="4">
                  <c:v>261.58</c:v>
                </c:pt>
              </c:numCache>
            </c:numRef>
          </c:val>
          <c:extLst>
            <c:ext xmlns:c16="http://schemas.microsoft.com/office/drawing/2014/chart" uri="{C3380CC4-5D6E-409C-BE32-E72D297353CC}">
              <c16:uniqueId val="{00000000-7CFA-4C7A-A946-F4BB0040CF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261.02</c:v>
                </c:pt>
                <c:pt idx="2">
                  <c:v>270.68</c:v>
                </c:pt>
                <c:pt idx="3">
                  <c:v>268.88</c:v>
                </c:pt>
                <c:pt idx="4">
                  <c:v>258.89999999999998</c:v>
                </c:pt>
              </c:numCache>
            </c:numRef>
          </c:val>
          <c:smooth val="0"/>
          <c:extLst>
            <c:ext xmlns:c16="http://schemas.microsoft.com/office/drawing/2014/chart" uri="{C3380CC4-5D6E-409C-BE32-E72D297353CC}">
              <c16:uniqueId val="{00000001-7CFA-4C7A-A946-F4BB0040CF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福島町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C3</v>
      </c>
      <c r="X8" s="76"/>
      <c r="Y8" s="76"/>
      <c r="Z8" s="76"/>
      <c r="AA8" s="76"/>
      <c r="AB8" s="76"/>
      <c r="AC8" s="76"/>
      <c r="AD8" s="76" t="str">
        <f>データ!$M$6</f>
        <v>非設置</v>
      </c>
      <c r="AE8" s="76"/>
      <c r="AF8" s="76"/>
      <c r="AG8" s="76"/>
      <c r="AH8" s="76"/>
      <c r="AI8" s="76"/>
      <c r="AJ8" s="76"/>
      <c r="AK8" s="2"/>
      <c r="AL8" s="59">
        <f>データ!$R$6</f>
        <v>3571</v>
      </c>
      <c r="AM8" s="59"/>
      <c r="AN8" s="59"/>
      <c r="AO8" s="59"/>
      <c r="AP8" s="59"/>
      <c r="AQ8" s="59"/>
      <c r="AR8" s="59"/>
      <c r="AS8" s="59"/>
      <c r="AT8" s="56">
        <f>データ!$S$6</f>
        <v>187.25</v>
      </c>
      <c r="AU8" s="57"/>
      <c r="AV8" s="57"/>
      <c r="AW8" s="57"/>
      <c r="AX8" s="57"/>
      <c r="AY8" s="57"/>
      <c r="AZ8" s="57"/>
      <c r="BA8" s="57"/>
      <c r="BB8" s="46">
        <f>データ!$T$6</f>
        <v>19.07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69.180000000000007</v>
      </c>
      <c r="J10" s="57"/>
      <c r="K10" s="57"/>
      <c r="L10" s="57"/>
      <c r="M10" s="57"/>
      <c r="N10" s="57"/>
      <c r="O10" s="58"/>
      <c r="P10" s="46">
        <f>データ!$P$6</f>
        <v>96.53</v>
      </c>
      <c r="Q10" s="46"/>
      <c r="R10" s="46"/>
      <c r="S10" s="46"/>
      <c r="T10" s="46"/>
      <c r="U10" s="46"/>
      <c r="V10" s="46"/>
      <c r="W10" s="59">
        <f>データ!$Q$6</f>
        <v>5049</v>
      </c>
      <c r="X10" s="59"/>
      <c r="Y10" s="59"/>
      <c r="Z10" s="59"/>
      <c r="AA10" s="59"/>
      <c r="AB10" s="59"/>
      <c r="AC10" s="59"/>
      <c r="AD10" s="2"/>
      <c r="AE10" s="2"/>
      <c r="AF10" s="2"/>
      <c r="AG10" s="2"/>
      <c r="AH10" s="2"/>
      <c r="AI10" s="2"/>
      <c r="AJ10" s="2"/>
      <c r="AK10" s="2"/>
      <c r="AL10" s="59">
        <f>データ!$U$6</f>
        <v>3392</v>
      </c>
      <c r="AM10" s="59"/>
      <c r="AN10" s="59"/>
      <c r="AO10" s="59"/>
      <c r="AP10" s="59"/>
      <c r="AQ10" s="59"/>
      <c r="AR10" s="59"/>
      <c r="AS10" s="59"/>
      <c r="AT10" s="56">
        <f>データ!$V$6</f>
        <v>97</v>
      </c>
      <c r="AU10" s="57"/>
      <c r="AV10" s="57"/>
      <c r="AW10" s="57"/>
      <c r="AX10" s="57"/>
      <c r="AY10" s="57"/>
      <c r="AZ10" s="57"/>
      <c r="BA10" s="57"/>
      <c r="BB10" s="46">
        <f>データ!$W$6</f>
        <v>34.97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wqI+lW2kT5Pfsn+1ThJLGn1MVMY9724MJn62hrTp9S5SqJPTjTM0bT3in1tYbERIP4Bh50xzhwVgn6I5HLRgw==" saltValue="R5Xvf/M74Is+XXtl7nGl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13323</v>
      </c>
      <c r="D6" s="20">
        <f t="shared" si="3"/>
        <v>46</v>
      </c>
      <c r="E6" s="20">
        <f t="shared" si="3"/>
        <v>1</v>
      </c>
      <c r="F6" s="20">
        <f t="shared" si="3"/>
        <v>0</v>
      </c>
      <c r="G6" s="20">
        <f t="shared" si="3"/>
        <v>5</v>
      </c>
      <c r="H6" s="20" t="str">
        <f t="shared" si="3"/>
        <v>北海道　福島町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69.180000000000007</v>
      </c>
      <c r="P6" s="21">
        <f t="shared" si="3"/>
        <v>96.53</v>
      </c>
      <c r="Q6" s="21">
        <f t="shared" si="3"/>
        <v>5049</v>
      </c>
      <c r="R6" s="21">
        <f t="shared" si="3"/>
        <v>3571</v>
      </c>
      <c r="S6" s="21">
        <f t="shared" si="3"/>
        <v>187.25</v>
      </c>
      <c r="T6" s="21">
        <f t="shared" si="3"/>
        <v>19.07</v>
      </c>
      <c r="U6" s="21">
        <f t="shared" si="3"/>
        <v>3392</v>
      </c>
      <c r="V6" s="21">
        <f t="shared" si="3"/>
        <v>97</v>
      </c>
      <c r="W6" s="21">
        <f t="shared" si="3"/>
        <v>34.97</v>
      </c>
      <c r="X6" s="22" t="str">
        <f>IF(X7="",NA(),X7)</f>
        <v>-</v>
      </c>
      <c r="Y6" s="22">
        <f t="shared" ref="Y6:AG6" si="4">IF(Y7="",NA(),Y7)</f>
        <v>130.24</v>
      </c>
      <c r="Z6" s="22">
        <f t="shared" si="4"/>
        <v>127.45</v>
      </c>
      <c r="AA6" s="22">
        <f t="shared" si="4"/>
        <v>111.19</v>
      </c>
      <c r="AB6" s="22">
        <f t="shared" si="4"/>
        <v>108.45</v>
      </c>
      <c r="AC6" s="22" t="str">
        <f t="shared" si="4"/>
        <v>-</v>
      </c>
      <c r="AD6" s="22">
        <f t="shared" si="4"/>
        <v>105.45</v>
      </c>
      <c r="AE6" s="22">
        <f t="shared" si="4"/>
        <v>103.82</v>
      </c>
      <c r="AF6" s="22">
        <f t="shared" si="4"/>
        <v>105.75</v>
      </c>
      <c r="AG6" s="22">
        <f t="shared" si="4"/>
        <v>105.52</v>
      </c>
      <c r="AH6" s="21" t="str">
        <f>IF(AH7="","",IF(AH7="-","【-】","【"&amp;SUBSTITUTE(TEXT(AH7,"#,##0.00"),"-","△")&amp;"】"))</f>
        <v>【104.96】</v>
      </c>
      <c r="AI6" s="22" t="str">
        <f>IF(AI7="",NA(),AI7)</f>
        <v>-</v>
      </c>
      <c r="AJ6" s="21">
        <f t="shared" ref="AJ6:AR6" si="5">IF(AJ7="",NA(),AJ7)</f>
        <v>0</v>
      </c>
      <c r="AK6" s="21">
        <f t="shared" si="5"/>
        <v>0</v>
      </c>
      <c r="AL6" s="21">
        <f t="shared" si="5"/>
        <v>0</v>
      </c>
      <c r="AM6" s="21">
        <f t="shared" si="5"/>
        <v>0</v>
      </c>
      <c r="AN6" s="22" t="str">
        <f t="shared" si="5"/>
        <v>-</v>
      </c>
      <c r="AO6" s="22">
        <f t="shared" si="5"/>
        <v>29.38</v>
      </c>
      <c r="AP6" s="22">
        <f t="shared" si="5"/>
        <v>31.54</v>
      </c>
      <c r="AQ6" s="22">
        <f t="shared" si="5"/>
        <v>31.15</v>
      </c>
      <c r="AR6" s="22">
        <f t="shared" si="5"/>
        <v>30.01</v>
      </c>
      <c r="AS6" s="21" t="str">
        <f>IF(AS7="","",IF(AS7="-","【-】","【"&amp;SUBSTITUTE(TEXT(AS7,"#,##0.00"),"-","△")&amp;"】"))</f>
        <v>【30.67】</v>
      </c>
      <c r="AT6" s="22" t="str">
        <f>IF(AT7="",NA(),AT7)</f>
        <v>-</v>
      </c>
      <c r="AU6" s="22">
        <f t="shared" ref="AU6:BC6" si="6">IF(AU7="",NA(),AU7)</f>
        <v>6592.57</v>
      </c>
      <c r="AV6" s="22">
        <f t="shared" si="6"/>
        <v>5391.21</v>
      </c>
      <c r="AW6" s="22">
        <f t="shared" si="6"/>
        <v>4335.18</v>
      </c>
      <c r="AX6" s="22">
        <f t="shared" si="6"/>
        <v>4558.96</v>
      </c>
      <c r="AY6" s="22" t="str">
        <f t="shared" si="6"/>
        <v>-</v>
      </c>
      <c r="AZ6" s="22">
        <f t="shared" si="6"/>
        <v>413.82</v>
      </c>
      <c r="BA6" s="22">
        <f t="shared" si="6"/>
        <v>302.22000000000003</v>
      </c>
      <c r="BB6" s="22">
        <f t="shared" si="6"/>
        <v>263.45</v>
      </c>
      <c r="BC6" s="22">
        <f t="shared" si="6"/>
        <v>249.43</v>
      </c>
      <c r="BD6" s="21" t="str">
        <f>IF(BD7="","",IF(BD7="-","【-】","【"&amp;SUBSTITUTE(TEXT(BD7,"#,##0.00"),"-","△")&amp;"】"))</f>
        <v>【195.24】</v>
      </c>
      <c r="BE6" s="22" t="str">
        <f>IF(BE7="",NA(),BE7)</f>
        <v>-</v>
      </c>
      <c r="BF6" s="22">
        <f t="shared" ref="BF6:BN6" si="7">IF(BF7="",NA(),BF7)</f>
        <v>231.02</v>
      </c>
      <c r="BG6" s="22">
        <f t="shared" si="7"/>
        <v>398.9</v>
      </c>
      <c r="BH6" s="22">
        <f t="shared" si="7"/>
        <v>518.73</v>
      </c>
      <c r="BI6" s="22">
        <f t="shared" si="7"/>
        <v>674.8</v>
      </c>
      <c r="BJ6" s="22" t="str">
        <f t="shared" si="7"/>
        <v>-</v>
      </c>
      <c r="BK6" s="22">
        <f t="shared" si="7"/>
        <v>698.55</v>
      </c>
      <c r="BL6" s="22">
        <f t="shared" si="7"/>
        <v>970.36</v>
      </c>
      <c r="BM6" s="22">
        <f t="shared" si="7"/>
        <v>940.22</v>
      </c>
      <c r="BN6" s="22">
        <f t="shared" si="7"/>
        <v>922.05</v>
      </c>
      <c r="BO6" s="21" t="str">
        <f>IF(BO7="","",IF(BO7="-","【-】","【"&amp;SUBSTITUTE(TEXT(BO7,"#,##0.00"),"-","△")&amp;"】"))</f>
        <v>【1,090.93】</v>
      </c>
      <c r="BP6" s="22" t="str">
        <f>IF(BP7="",NA(),BP7)</f>
        <v>-</v>
      </c>
      <c r="BQ6" s="22">
        <f t="shared" ref="BQ6:BY6" si="8">IF(BQ7="",NA(),BQ7)</f>
        <v>135.75</v>
      </c>
      <c r="BR6" s="22">
        <f t="shared" si="8"/>
        <v>131.15</v>
      </c>
      <c r="BS6" s="22">
        <f t="shared" si="8"/>
        <v>111.86</v>
      </c>
      <c r="BT6" s="22">
        <f t="shared" si="8"/>
        <v>108.19</v>
      </c>
      <c r="BU6" s="22" t="str">
        <f t="shared" si="8"/>
        <v>-</v>
      </c>
      <c r="BV6" s="22">
        <f t="shared" si="8"/>
        <v>73.7</v>
      </c>
      <c r="BW6" s="22">
        <f t="shared" si="8"/>
        <v>64.52</v>
      </c>
      <c r="BX6" s="22">
        <f t="shared" si="8"/>
        <v>66.8</v>
      </c>
      <c r="BY6" s="22">
        <f t="shared" si="8"/>
        <v>64.39</v>
      </c>
      <c r="BZ6" s="21" t="str">
        <f>IF(BZ7="","",IF(BZ7="-","【-】","【"&amp;SUBSTITUTE(TEXT(BZ7,"#,##0.00"),"-","△")&amp;"】"))</f>
        <v>【58.61】</v>
      </c>
      <c r="CA6" s="22" t="str">
        <f>IF(CA7="",NA(),CA7)</f>
        <v>-</v>
      </c>
      <c r="CB6" s="22">
        <f t="shared" ref="CB6:CJ6" si="9">IF(CB7="",NA(),CB7)</f>
        <v>210.43</v>
      </c>
      <c r="CC6" s="22">
        <f t="shared" si="9"/>
        <v>215.76</v>
      </c>
      <c r="CD6" s="22">
        <f t="shared" si="9"/>
        <v>251.87</v>
      </c>
      <c r="CE6" s="22">
        <f t="shared" si="9"/>
        <v>261.58</v>
      </c>
      <c r="CF6" s="22" t="str">
        <f t="shared" si="9"/>
        <v>-</v>
      </c>
      <c r="CG6" s="22">
        <f t="shared" si="9"/>
        <v>261.02</v>
      </c>
      <c r="CH6" s="22">
        <f t="shared" si="9"/>
        <v>270.68</v>
      </c>
      <c r="CI6" s="22">
        <f t="shared" si="9"/>
        <v>268.88</v>
      </c>
      <c r="CJ6" s="22">
        <f t="shared" si="9"/>
        <v>258.89999999999998</v>
      </c>
      <c r="CK6" s="21" t="str">
        <f>IF(CK7="","",IF(CK7="-","【-】","【"&amp;SUBSTITUTE(TEXT(CK7,"#,##0.00"),"-","△")&amp;"】"))</f>
        <v>【274.97】</v>
      </c>
      <c r="CL6" s="22" t="str">
        <f>IF(CL7="",NA(),CL7)</f>
        <v>-</v>
      </c>
      <c r="CM6" s="22">
        <f t="shared" ref="CM6:CU6" si="10">IF(CM7="",NA(),CM7)</f>
        <v>30.45</v>
      </c>
      <c r="CN6" s="22">
        <f t="shared" si="10"/>
        <v>30.52</v>
      </c>
      <c r="CO6" s="22">
        <f t="shared" si="10"/>
        <v>30.38</v>
      </c>
      <c r="CP6" s="22">
        <f t="shared" si="10"/>
        <v>27.75</v>
      </c>
      <c r="CQ6" s="22" t="str">
        <f t="shared" si="10"/>
        <v>-</v>
      </c>
      <c r="CR6" s="22">
        <f t="shared" si="10"/>
        <v>49.01</v>
      </c>
      <c r="CS6" s="22">
        <f t="shared" si="10"/>
        <v>48.86</v>
      </c>
      <c r="CT6" s="22">
        <f t="shared" si="10"/>
        <v>49</v>
      </c>
      <c r="CU6" s="22">
        <f t="shared" si="10"/>
        <v>50.07</v>
      </c>
      <c r="CV6" s="21" t="str">
        <f>IF(CV7="","",IF(CV7="-","【-】","【"&amp;SUBSTITUTE(TEXT(CV7,"#,##0.00"),"-","△")&amp;"】"))</f>
        <v>【52.36】</v>
      </c>
      <c r="CW6" s="22" t="str">
        <f>IF(CW7="",NA(),CW7)</f>
        <v>-</v>
      </c>
      <c r="CX6" s="22">
        <f t="shared" ref="CX6:DF6" si="11">IF(CX7="",NA(),CX7)</f>
        <v>73.3</v>
      </c>
      <c r="CY6" s="22">
        <f t="shared" si="11"/>
        <v>73.569999999999993</v>
      </c>
      <c r="CZ6" s="22">
        <f t="shared" si="11"/>
        <v>73.75</v>
      </c>
      <c r="DA6" s="22">
        <f t="shared" si="11"/>
        <v>74.44</v>
      </c>
      <c r="DB6" s="22" t="str">
        <f t="shared" si="11"/>
        <v>-</v>
      </c>
      <c r="DC6" s="22">
        <f t="shared" si="11"/>
        <v>76.569999999999993</v>
      </c>
      <c r="DD6" s="22">
        <f t="shared" si="11"/>
        <v>76.48</v>
      </c>
      <c r="DE6" s="22">
        <f t="shared" si="11"/>
        <v>75.64</v>
      </c>
      <c r="DF6" s="22">
        <f t="shared" si="11"/>
        <v>75.7</v>
      </c>
      <c r="DG6" s="21" t="str">
        <f>IF(DG7="","",IF(DG7="-","【-】","【"&amp;SUBSTITUTE(TEXT(DG7,"#,##0.00"),"-","△")&amp;"】"))</f>
        <v>【73.88】</v>
      </c>
      <c r="DH6" s="22" t="str">
        <f>IF(DH7="",NA(),DH7)</f>
        <v>-</v>
      </c>
      <c r="DI6" s="22">
        <f t="shared" ref="DI6:DQ6" si="12">IF(DI7="",NA(),DI7)</f>
        <v>61.17</v>
      </c>
      <c r="DJ6" s="22">
        <f t="shared" si="12"/>
        <v>57.43</v>
      </c>
      <c r="DK6" s="22">
        <f t="shared" si="12"/>
        <v>56.55</v>
      </c>
      <c r="DL6" s="22">
        <f t="shared" si="12"/>
        <v>55.94</v>
      </c>
      <c r="DM6" s="22" t="str">
        <f t="shared" si="12"/>
        <v>-</v>
      </c>
      <c r="DN6" s="22">
        <f t="shared" si="12"/>
        <v>49.34</v>
      </c>
      <c r="DO6" s="22">
        <f t="shared" si="12"/>
        <v>39.409999999999997</v>
      </c>
      <c r="DP6" s="22">
        <f t="shared" si="12"/>
        <v>41.18</v>
      </c>
      <c r="DQ6" s="22">
        <f t="shared" si="12"/>
        <v>42.98</v>
      </c>
      <c r="DR6" s="21" t="str">
        <f>IF(DR7="","",IF(DR7="-","【-】","【"&amp;SUBSTITUTE(TEXT(DR7,"#,##0.00"),"-","△")&amp;"】"))</f>
        <v>【39.30】</v>
      </c>
      <c r="DS6" s="22" t="str">
        <f>IF(DS7="",NA(),DS7)</f>
        <v>-</v>
      </c>
      <c r="DT6" s="22">
        <f t="shared" ref="DT6:EB6" si="13">IF(DT7="",NA(),DT7)</f>
        <v>30.83</v>
      </c>
      <c r="DU6" s="22">
        <f t="shared" si="13"/>
        <v>50.21</v>
      </c>
      <c r="DV6" s="22">
        <f t="shared" si="13"/>
        <v>50.66</v>
      </c>
      <c r="DW6" s="22">
        <f t="shared" si="13"/>
        <v>50.73</v>
      </c>
      <c r="DX6" s="22" t="str">
        <f t="shared" si="13"/>
        <v>-</v>
      </c>
      <c r="DY6" s="22">
        <f t="shared" si="13"/>
        <v>22.75</v>
      </c>
      <c r="DZ6" s="22">
        <f t="shared" si="13"/>
        <v>20.97</v>
      </c>
      <c r="EA6" s="22">
        <f t="shared" si="13"/>
        <v>21.65</v>
      </c>
      <c r="EB6" s="22">
        <f t="shared" si="13"/>
        <v>23.24</v>
      </c>
      <c r="EC6" s="21" t="str">
        <f>IF(EC7="","",IF(EC7="-","【-】","【"&amp;SUBSTITUTE(TEXT(EC7,"#,##0.00"),"-","△")&amp;"】"))</f>
        <v>【18.76】</v>
      </c>
      <c r="ED6" s="22" t="str">
        <f>IF(ED7="",NA(),ED7)</f>
        <v>-</v>
      </c>
      <c r="EE6" s="22">
        <f t="shared" ref="EE6:EM6" si="14">IF(EE7="",NA(),EE7)</f>
        <v>0.52</v>
      </c>
      <c r="EF6" s="22">
        <f t="shared" si="14"/>
        <v>0.83</v>
      </c>
      <c r="EG6" s="22">
        <f t="shared" si="14"/>
        <v>0.96</v>
      </c>
      <c r="EH6" s="22">
        <f t="shared" si="14"/>
        <v>0.83</v>
      </c>
      <c r="EI6" s="22" t="str">
        <f t="shared" si="14"/>
        <v>-</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13323</v>
      </c>
      <c r="D7" s="24">
        <v>46</v>
      </c>
      <c r="E7" s="24">
        <v>1</v>
      </c>
      <c r="F7" s="24">
        <v>0</v>
      </c>
      <c r="G7" s="24">
        <v>5</v>
      </c>
      <c r="H7" s="24" t="s">
        <v>93</v>
      </c>
      <c r="I7" s="24" t="s">
        <v>94</v>
      </c>
      <c r="J7" s="24" t="s">
        <v>95</v>
      </c>
      <c r="K7" s="24" t="s">
        <v>96</v>
      </c>
      <c r="L7" s="24" t="s">
        <v>97</v>
      </c>
      <c r="M7" s="24" t="s">
        <v>98</v>
      </c>
      <c r="N7" s="25" t="s">
        <v>99</v>
      </c>
      <c r="O7" s="25">
        <v>69.180000000000007</v>
      </c>
      <c r="P7" s="25">
        <v>96.53</v>
      </c>
      <c r="Q7" s="25">
        <v>5049</v>
      </c>
      <c r="R7" s="25">
        <v>3571</v>
      </c>
      <c r="S7" s="25">
        <v>187.25</v>
      </c>
      <c r="T7" s="25">
        <v>19.07</v>
      </c>
      <c r="U7" s="25">
        <v>3392</v>
      </c>
      <c r="V7" s="25">
        <v>97</v>
      </c>
      <c r="W7" s="25">
        <v>34.97</v>
      </c>
      <c r="X7" s="25" t="s">
        <v>99</v>
      </c>
      <c r="Y7" s="25">
        <v>130.24</v>
      </c>
      <c r="Z7" s="25">
        <v>127.45</v>
      </c>
      <c r="AA7" s="25">
        <v>111.19</v>
      </c>
      <c r="AB7" s="25">
        <v>108.45</v>
      </c>
      <c r="AC7" s="25" t="s">
        <v>99</v>
      </c>
      <c r="AD7" s="25">
        <v>105.45</v>
      </c>
      <c r="AE7" s="25">
        <v>103.82</v>
      </c>
      <c r="AF7" s="25">
        <v>105.75</v>
      </c>
      <c r="AG7" s="25">
        <v>105.52</v>
      </c>
      <c r="AH7" s="25">
        <v>104.96</v>
      </c>
      <c r="AI7" s="25" t="s">
        <v>99</v>
      </c>
      <c r="AJ7" s="25">
        <v>0</v>
      </c>
      <c r="AK7" s="25">
        <v>0</v>
      </c>
      <c r="AL7" s="25">
        <v>0</v>
      </c>
      <c r="AM7" s="25">
        <v>0</v>
      </c>
      <c r="AN7" s="25" t="s">
        <v>99</v>
      </c>
      <c r="AO7" s="25">
        <v>29.38</v>
      </c>
      <c r="AP7" s="25">
        <v>31.54</v>
      </c>
      <c r="AQ7" s="25">
        <v>31.15</v>
      </c>
      <c r="AR7" s="25">
        <v>30.01</v>
      </c>
      <c r="AS7" s="25">
        <v>30.67</v>
      </c>
      <c r="AT7" s="25" t="s">
        <v>99</v>
      </c>
      <c r="AU7" s="25">
        <v>6592.57</v>
      </c>
      <c r="AV7" s="25">
        <v>5391.21</v>
      </c>
      <c r="AW7" s="25">
        <v>4335.18</v>
      </c>
      <c r="AX7" s="25">
        <v>4558.96</v>
      </c>
      <c r="AY7" s="25" t="s">
        <v>99</v>
      </c>
      <c r="AZ7" s="25">
        <v>413.82</v>
      </c>
      <c r="BA7" s="25">
        <v>302.22000000000003</v>
      </c>
      <c r="BB7" s="25">
        <v>263.45</v>
      </c>
      <c r="BC7" s="25">
        <v>249.43</v>
      </c>
      <c r="BD7" s="25">
        <v>195.24</v>
      </c>
      <c r="BE7" s="25" t="s">
        <v>99</v>
      </c>
      <c r="BF7" s="25">
        <v>231.02</v>
      </c>
      <c r="BG7" s="25">
        <v>398.9</v>
      </c>
      <c r="BH7" s="25">
        <v>518.73</v>
      </c>
      <c r="BI7" s="25">
        <v>674.8</v>
      </c>
      <c r="BJ7" s="25" t="s">
        <v>99</v>
      </c>
      <c r="BK7" s="25">
        <v>698.55</v>
      </c>
      <c r="BL7" s="25">
        <v>970.36</v>
      </c>
      <c r="BM7" s="25">
        <v>940.22</v>
      </c>
      <c r="BN7" s="25">
        <v>922.05</v>
      </c>
      <c r="BO7" s="25">
        <v>1090.93</v>
      </c>
      <c r="BP7" s="25" t="s">
        <v>99</v>
      </c>
      <c r="BQ7" s="25">
        <v>135.75</v>
      </c>
      <c r="BR7" s="25">
        <v>131.15</v>
      </c>
      <c r="BS7" s="25">
        <v>111.86</v>
      </c>
      <c r="BT7" s="25">
        <v>108.19</v>
      </c>
      <c r="BU7" s="25" t="s">
        <v>99</v>
      </c>
      <c r="BV7" s="25">
        <v>73.7</v>
      </c>
      <c r="BW7" s="25">
        <v>64.52</v>
      </c>
      <c r="BX7" s="25">
        <v>66.8</v>
      </c>
      <c r="BY7" s="25">
        <v>64.39</v>
      </c>
      <c r="BZ7" s="25">
        <v>58.61</v>
      </c>
      <c r="CA7" s="25" t="s">
        <v>99</v>
      </c>
      <c r="CB7" s="25">
        <v>210.43</v>
      </c>
      <c r="CC7" s="25">
        <v>215.76</v>
      </c>
      <c r="CD7" s="25">
        <v>251.87</v>
      </c>
      <c r="CE7" s="25">
        <v>261.58</v>
      </c>
      <c r="CF7" s="25" t="s">
        <v>99</v>
      </c>
      <c r="CG7" s="25">
        <v>261.02</v>
      </c>
      <c r="CH7" s="25">
        <v>270.68</v>
      </c>
      <c r="CI7" s="25">
        <v>268.88</v>
      </c>
      <c r="CJ7" s="25">
        <v>258.89999999999998</v>
      </c>
      <c r="CK7" s="25">
        <v>274.97000000000003</v>
      </c>
      <c r="CL7" s="25" t="s">
        <v>99</v>
      </c>
      <c r="CM7" s="25">
        <v>30.45</v>
      </c>
      <c r="CN7" s="25">
        <v>30.52</v>
      </c>
      <c r="CO7" s="25">
        <v>30.38</v>
      </c>
      <c r="CP7" s="25">
        <v>27.75</v>
      </c>
      <c r="CQ7" s="25" t="s">
        <v>99</v>
      </c>
      <c r="CR7" s="25">
        <v>49.01</v>
      </c>
      <c r="CS7" s="25">
        <v>48.86</v>
      </c>
      <c r="CT7" s="25">
        <v>49</v>
      </c>
      <c r="CU7" s="25">
        <v>50.07</v>
      </c>
      <c r="CV7" s="25">
        <v>52.36</v>
      </c>
      <c r="CW7" s="25" t="s">
        <v>99</v>
      </c>
      <c r="CX7" s="25">
        <v>73.3</v>
      </c>
      <c r="CY7" s="25">
        <v>73.569999999999993</v>
      </c>
      <c r="CZ7" s="25">
        <v>73.75</v>
      </c>
      <c r="DA7" s="25">
        <v>74.44</v>
      </c>
      <c r="DB7" s="25" t="s">
        <v>99</v>
      </c>
      <c r="DC7" s="25">
        <v>76.569999999999993</v>
      </c>
      <c r="DD7" s="25">
        <v>76.48</v>
      </c>
      <c r="DE7" s="25">
        <v>75.64</v>
      </c>
      <c r="DF7" s="25">
        <v>75.7</v>
      </c>
      <c r="DG7" s="25">
        <v>73.88</v>
      </c>
      <c r="DH7" s="25" t="s">
        <v>99</v>
      </c>
      <c r="DI7" s="25">
        <v>61.17</v>
      </c>
      <c r="DJ7" s="25">
        <v>57.43</v>
      </c>
      <c r="DK7" s="25">
        <v>56.55</v>
      </c>
      <c r="DL7" s="25">
        <v>55.94</v>
      </c>
      <c r="DM7" s="25" t="s">
        <v>99</v>
      </c>
      <c r="DN7" s="25">
        <v>49.34</v>
      </c>
      <c r="DO7" s="25">
        <v>39.409999999999997</v>
      </c>
      <c r="DP7" s="25">
        <v>41.18</v>
      </c>
      <c r="DQ7" s="25">
        <v>42.98</v>
      </c>
      <c r="DR7" s="25">
        <v>39.299999999999997</v>
      </c>
      <c r="DS7" s="25" t="s">
        <v>99</v>
      </c>
      <c r="DT7" s="25">
        <v>30.83</v>
      </c>
      <c r="DU7" s="25">
        <v>50.21</v>
      </c>
      <c r="DV7" s="25">
        <v>50.66</v>
      </c>
      <c r="DW7" s="25">
        <v>50.73</v>
      </c>
      <c r="DX7" s="25" t="s">
        <v>99</v>
      </c>
      <c r="DY7" s="25">
        <v>22.75</v>
      </c>
      <c r="DZ7" s="25">
        <v>20.97</v>
      </c>
      <c r="EA7" s="25">
        <v>21.65</v>
      </c>
      <c r="EB7" s="25">
        <v>23.24</v>
      </c>
      <c r="EC7" s="25">
        <v>18.760000000000002</v>
      </c>
      <c r="ED7" s="25" t="s">
        <v>99</v>
      </c>
      <c r="EE7" s="25">
        <v>0.52</v>
      </c>
      <c r="EF7" s="25">
        <v>0.83</v>
      </c>
      <c r="EG7" s="25">
        <v>0.96</v>
      </c>
      <c r="EH7" s="25">
        <v>0.83</v>
      </c>
      <c r="EI7" s="25" t="s">
        <v>99</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2024-01-26T02:18:39Z</cp:lastPrinted>
  <dcterms:created xsi:type="dcterms:W3CDTF">2023-12-05T00:46:51Z</dcterms:created>
  <dcterms:modified xsi:type="dcterms:W3CDTF">2024-01-26T02:43:02Z</dcterms:modified>
  <cp:category/>
</cp:coreProperties>
</file>