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36.0.27\Profile$\m-sawada2\Desktop\"/>
    </mc:Choice>
  </mc:AlternateContent>
  <xr:revisionPtr revIDLastSave="0" documentId="13_ncr:1_{29F8E875-6360-4EB9-8957-B3D1505E6323}"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BE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CO34" i="10" l="1"/>
  <c r="BW34" i="10"/>
  <c r="BW35" i="10" s="1"/>
  <c r="BW36" i="10" s="1"/>
</calcChain>
</file>

<file path=xl/sharedStrings.xml><?xml version="1.0" encoding="utf-8"?>
<sst xmlns="http://schemas.openxmlformats.org/spreadsheetml/2006/main" count="1073" uniqueCount="559">
  <si>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</si>
  <si>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</si>
  <si>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</si>
  <si>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</si>
  <si>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</si>
  <si>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</si>
  <si>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</si>
  <si>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</si>
  <si>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</si>
  <si>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</si>
  <si>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</si>
  <si>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</si>
  <si>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</si>
  <si>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</si>
  <si>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</si>
  <si>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</si>
  <si>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</si>
  <si>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</si>
  <si>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</si>
  <si>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</si>
  <si>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</si>
  <si>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</si>
  <si>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</si>
  <si>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</si>
  <si>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</si>
  <si>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</si>
  <si>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</si>
  <si>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</si>
  <si>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</si>
  <si>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</si>
  <si>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</si>
  <si>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</si>
  <si>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</si>
  <si>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</si>
  <si>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</si>
  <si>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</si>
  <si>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</si>
  <si>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</si>
  <si>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</si>
  <si>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</si>
  <si>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</si>
  <si>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</si>
  <si>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</si>
  <si>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</si>
  <si>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</si>
  <si>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</si>
  <si>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</si>
  <si>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</si>
  <si>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</si>
  <si>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</si>
  <si>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</si>
  <si>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</si>
  <si>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</si>
  <si>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</si>
  <si>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</si>
  <si>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</si>
  <si>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</si>
  <si>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</si>
  <si>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</si>
  <si>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</si>
  <si>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</si>
  <si>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</si>
  <si>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</si>
  <si>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</si>
  <si>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</si>
  <si>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</si>
  <si>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</si>
  <si>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</si>
  <si>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</si>
  <si>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</si>
  <si>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</si>
  <si>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</si>
  <si>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</si>
  <si>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</si>
  <si>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</si>
  <si>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</si>
  <si>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</si>
  <si>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</si>
  <si>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</si>
  <si>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</si>
  <si>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</si>
  <si>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</si>
  <si>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</si>
  <si>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</si>
  <si>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</si>
  <si>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</si>
  <si>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</si>
  <si>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</si>
  <si>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</si>
  <si>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</si>
  <si>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</si>
  <si>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</si>
  <si>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</si>
  <si>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</si>
  <si>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福島町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</si>
  <si>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</si>
  <si>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</si>
  <si>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</si>
  <si>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</si>
  <si>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</si>
  <si>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</si>
  <si>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</si>
  <si>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</si>
  <si>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</si>
  <si>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</si>
  <si>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</si>
  <si>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</si>
  <si>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</si>
  <si>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</si>
  <si>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</si>
  <si>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</si>
  <si>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</si>
  <si>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</si>
  <si>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</si>
  <si>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</si>
  <si>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</si>
  <si>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</si>
  <si>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</si>
  <si>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</si>
  <si>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</si>
  <si>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</si>
  <si>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</si>
  <si>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</si>
  <si>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</si>
  <si>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</si>
  <si>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</si>
  <si>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</si>
  <si>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</si>
  <si>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</si>
  <si>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</si>
  <si>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</si>
  <si>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</si>
  <si>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</si>
  <si>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</si>
  <si>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</si>
  <si>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</si>
  <si>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</si>
  <si>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</si>
  <si>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</si>
  <si>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</si>
  <si>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</si>
  <si>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</si>
  <si>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</si>
  <si>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</si>
  <si>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-3.1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</si>
  <si>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</si>
  <si>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</si>
  <si>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</si>
  <si>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</si>
  <si>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</si>
  <si>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</si>
  <si>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</si>
  <si>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</si>
  <si>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</si>
  <si>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</si>
  <si>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</si>
  <si>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</si>
  <si>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</si>
  <si>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</si>
  <si>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</si>
  <si>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</si>
  <si>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</si>
  <si>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</si>
  <si>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</si>
  <si>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</si>
  <si>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</si>
  <si>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</si>
  <si>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</si>
  <si>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</si>
  <si>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</si>
  <si>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</si>
  <si>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</si>
  <si>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</si>
  <si>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</si>
  <si>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</si>
  <si>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</si>
  <si>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</si>
  <si>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</si>
  <si>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</si>
  <si>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</si>
  <si>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</si>
  <si>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</si>
  <si>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</si>
  <si>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</si>
  <si>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</si>
  <si>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</si>
  <si>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</si>
  <si>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</si>
  <si>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</si>
  <si>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</si>
  <si>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</si>
  <si>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</si>
  <si>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</si>
  <si>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</si>
  <si>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</si>
  <si>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</si>
  <si>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</si>
  <si>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</si>
  <si>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</si>
  <si>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</si>
  <si>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</si>
  <si>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</si>
  <si>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</si>
  <si>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</si>
  <si>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北海道福島町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</si>
  <si>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</si>
  <si>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</si>
  <si>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</si>
  <si>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</si>
  <si>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</si>
  <si>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</si>
  <si>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</si>
  <si>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</si>
  <si>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</si>
  <si>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</si>
  <si>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</si>
  <si>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</si>
  <si>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</si>
  <si>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</si>
  <si>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</si>
  <si>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</si>
  <si>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</si>
  <si>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</si>
  <si>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</si>
  <si>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</si>
  <si>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</si>
  <si>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</si>
  <si>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</si>
  <si>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</si>
  <si>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</si>
  <si>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</si>
  <si>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</si>
  <si>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</si>
  <si>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</si>
  <si>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</si>
  <si>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</si>
  <si>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</si>
  <si>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</si>
  <si>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</si>
  <si>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</si>
  <si>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</si>
  <si>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</si>
  <si>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</si>
  <si>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</si>
  <si>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</si>
  <si>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</si>
  <si>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</si>
  <si>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</si>
  <si>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</si>
  <si>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</si>
  <si>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</si>
  <si>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</si>
  <si>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</si>
  <si>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</si>
  <si>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</si>
  <si>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</si>
  <si>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</si>
  <si>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</si>
  <si>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</si>
  <si>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</si>
  <si>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</si>
  <si>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</si>
  <si>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</si>
  <si>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</si>
  <si>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</si>
  <si>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</si>
  <si>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</si>
  <si>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</si>
  <si>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</si>
  <si>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</si>
  <si>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</si>
  <si>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</si>
  <si>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</si>
  <si>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</si>
  <si>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</si>
  <si>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</si>
  <si>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</si>
  <si>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</si>
  <si>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</si>
  <si>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</si>
  <si>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</si>
  <si>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</si>
  <si>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</si>
  <si>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</si>
  <si>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</si>
  <si>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</si>
  <si>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</si>
  <si>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</si>
  <si>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</si>
  <si>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</si>
  <si>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</si>
  <si>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</si>
  <si>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</si>
  <si>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</si>
  <si>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</si>
  <si>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</si>
  <si>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</si>
  <si>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</si>
  <si>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</si>
  <si>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</si>
  <si>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</si>
  <si>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</si>
  <si>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</si>
  <si>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</si>
  <si>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</si>
  <si>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</si>
  <si>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</si>
  <si>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</si>
  <si>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</si>
  <si>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</si>
  <si>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</si>
  <si>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</si>
  <si>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</si>
  <si>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</si>
  <si>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</si>
  <si>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</si>
  <si>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</si>
  <si>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</si>
  <si>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</si>
  <si>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</si>
  <si>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</si>
  <si>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</si>
  <si>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</si>
  <si>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</si>
  <si>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</si>
  <si>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</si>
  <si>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</si>
  <si>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</si>
  <si>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</si>
  <si>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</si>
  <si>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</si>
  <si>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</si>
  <si>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</si>
  <si>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</si>
  <si>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</si>
  <si>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</si>
  <si>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</si>
  <si>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</si>
  <si>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</si>
  <si>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</si>
  <si>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</si>
  <si>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</si>
  <si>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</si>
  <si>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</si>
  <si>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</si>
  <si>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</si>
  <si>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</si>
  <si>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</si>
  <si>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</si>
  <si>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</si>
  <si>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</si>
  <si>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</si>
  <si>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</si>
  <si>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</si>
  <si>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</si>
  <si>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北海道福島町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</si>
  <si>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</si>
  <si>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</si>
  <si>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</si>
  <si>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</si>
  <si>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</si>
  <si>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</si>
  <si>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</si>
  <si>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</si>
  <si>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</si>
  <si>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</si>
  <si>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</si>
  <si>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</si>
  <si>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</si>
  <si>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</si>
  <si>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</si>
  <si>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</si>
  <si>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</si>
  <si>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</si>
  <si>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</si>
  <si>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</si>
  <si>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</si>
  <si>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</si>
  <si>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</si>
  <si>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</si>
  <si>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</si>
  <si>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</si>
  <si>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</si>
  <si>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</si>
  <si>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</si>
  <si>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</si>
  <si>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</si>
  <si>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</si>
  <si>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</si>
  <si>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</si>
  <si>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</si>
  <si>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</si>
  <si>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国民健康保険診療所特別会計</t>
    <phoneticPr fontId="5"/>
  </si>
  <si>
    <t>福島町水道事業会計</t>
    <phoneticPr fontId="5"/>
  </si>
  <si>
    <t>法適用企業</t>
    <phoneticPr fontId="5"/>
  </si>
  <si>
    <t>福島町浄化槽整備特別会計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</si>
  <si>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</si>
  <si>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</si>
  <si>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</si>
  <si>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</si>
  <si>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</si>
  <si>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</si>
  <si>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</si>
  <si>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</si>
  <si>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</si>
  <si>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</si>
  <si>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</si>
  <si>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</si>
  <si>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</si>
  <si>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</si>
  <si>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</si>
  <si>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</si>
  <si>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</si>
  <si>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</si>
  <si>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</si>
  <si>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</si>
  <si>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</si>
  <si>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</si>
  <si>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</si>
  <si>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</si>
  <si>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</si>
  <si>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</si>
  <si>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</si>
  <si>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</si>
  <si>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</si>
  <si>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</si>
  <si>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</si>
  <si>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</si>
  <si>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</si>
  <si>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</si>
  <si>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</si>
  <si>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</si>
  <si>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</si>
  <si>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</si>
  <si>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</si>
  <si>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</si>
  <si>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</si>
  <si>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</si>
  <si>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</si>
  <si>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</si>
  <si>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</si>
  <si>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</si>
  <si>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</si>
  <si>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</si>
  <si>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</si>
  <si>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</si>
  <si>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</si>
  <si>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</si>
  <si>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</si>
  <si>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</si>
  <si>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</si>
  <si>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</si>
  <si>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</si>
  <si>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</si>
  <si>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</si>
  <si>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</si>
  <si>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</si>
  <si>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</si>
  <si>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</si>
  <si>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</si>
  <si>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</si>
  <si>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</si>
  <si>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</si>
  <si>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</si>
  <si>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</si>
  <si>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</si>
  <si>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</si>
  <si>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</si>
  <si>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</si>
  <si>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</si>
  <si>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</si>
  <si>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</si>
  <si>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</si>
  <si>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</si>
  <si>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</si>
  <si>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</si>
  <si>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</si>
  <si>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</si>
  <si>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</si>
  <si>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</si>
  <si>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</si>
  <si>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</si>
  <si>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</si>
  <si>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</si>
  <si>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</si>
  <si>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</si>
  <si>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</si>
  <si>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</si>
  <si>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</si>
  <si>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</si>
  <si>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</si>
  <si>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</si>
  <si>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</si>
  <si>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</si>
  <si>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</si>
  <si>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</si>
  <si>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</si>
  <si>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</si>
  <si>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</si>
  <si>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</si>
  <si>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</si>
  <si>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</si>
  <si>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</si>
  <si>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</si>
  <si>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</si>
  <si>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</si>
  <si>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</si>
  <si>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</si>
  <si>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</si>
  <si>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</si>
  <si>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</si>
  <si>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</si>
  <si>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</si>
  <si>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</si>
  <si>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</si>
  <si>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</si>
  <si>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</si>
  <si>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</si>
  <si>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</si>
  <si>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</si>
  <si>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</si>
  <si>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</si>
  <si>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</si>
  <si>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</si>
  <si>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</si>
  <si>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</si>
  <si>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</si>
  <si>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</si>
  <si>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</si>
  <si>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</si>
  <si>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</si>
  <si>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</si>
  <si>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5.18</t>
  </si>
  <si>
    <t>▲ 1.97</t>
  </si>
  <si>
    <t>福島町水道事業会計</t>
  </si>
  <si>
    <t>一般会計</t>
  </si>
  <si>
    <t>介護保険特別会計</t>
  </si>
  <si>
    <t>国民健康保険特別会計</t>
  </si>
  <si>
    <t>国民健康保険診療所特別会計</t>
  </si>
  <si>
    <t>後期高齢者医療特別会計</t>
  </si>
  <si>
    <t>福島町浄化槽整備特別会計</t>
  </si>
  <si>
    <t>その他会計（赤字）</t>
  </si>
  <si>
    <t>その他会計（黒字）</t>
  </si>
  <si>
    <t>R01</t>
    <phoneticPr fontId="5"/>
  </si>
  <si>
    <t>R02</t>
    <phoneticPr fontId="5"/>
  </si>
  <si>
    <t>R03</t>
    <phoneticPr fontId="5"/>
  </si>
  <si>
    <t>R04</t>
    <phoneticPr fontId="5"/>
  </si>
  <si>
    <t>R05</t>
    <phoneticPr fontId="5"/>
  </si>
  <si>
    <t>－</t>
    <phoneticPr fontId="2"/>
  </si>
  <si>
    <t>渡島西部広域事務組合</t>
    <rPh sb="0" eb="2">
      <t>オシマ</t>
    </rPh>
    <rPh sb="2" eb="4">
      <t>セイブ</t>
    </rPh>
    <rPh sb="4" eb="6">
      <t>コウイキ</t>
    </rPh>
    <rPh sb="6" eb="8">
      <t>ジム</t>
    </rPh>
    <rPh sb="8" eb="10">
      <t>クミアイ</t>
    </rPh>
    <phoneticPr fontId="2"/>
  </si>
  <si>
    <t>渡島廃棄物処理広域連合</t>
    <rPh sb="0" eb="2">
      <t>オシマ</t>
    </rPh>
    <rPh sb="2" eb="5">
      <t>ハイキブツ</t>
    </rPh>
    <rPh sb="5" eb="7">
      <t>ショリ</t>
    </rPh>
    <rPh sb="7" eb="9">
      <t>コウイキ</t>
    </rPh>
    <rPh sb="9" eb="11">
      <t>レンゴウ</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</si>
  <si>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</si>
  <si>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福島町まちづくり工房</t>
    <rPh sb="0" eb="2">
      <t>フクシマ</t>
    </rPh>
    <rPh sb="2" eb="3">
      <t>マチ</t>
    </rPh>
    <rPh sb="8" eb="10">
      <t>コウボウ</t>
    </rPh>
    <phoneticPr fontId="2"/>
  </si>
  <si>
    <t>-</t>
    <phoneticPr fontId="2"/>
  </si>
  <si>
    <t>ふるさと応援基金</t>
    <rPh sb="4" eb="6">
      <t>オウエン</t>
    </rPh>
    <rPh sb="6" eb="8">
      <t>キキン</t>
    </rPh>
    <phoneticPr fontId="5"/>
  </si>
  <si>
    <t>公共施設維持保全基金</t>
    <phoneticPr fontId="2"/>
  </si>
  <si>
    <t>ふるさと応援基金定住促進住宅基金</t>
    <phoneticPr fontId="2"/>
  </si>
  <si>
    <t>人財育成基金</t>
    <phoneticPr fontId="2"/>
  </si>
  <si>
    <t>花田俊勝奨学金基金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</si>
</sst>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2C0E-4DB5-9E35-BDBDB2643D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133860</c:v>
                </c:pt>
                <c:pt idx="1">
                  <c:v>134982</c:v>
                </c:pt>
                <c:pt idx="2">
                  <c:v>231566</c:v>
                </c:pt>
                <c:pt idx="3">
                  <c:v>330285</c:v>
                </c:pt>
                <c:pt idx="4">
                  <c:v>744314</c:v>
                </c:pt>
              </c:numCache>
            </c:numRef>
          </c:val>
          <c:smooth val="0"/>
          <c:extLst>
            <c:ext xmlns:c16="http://schemas.microsoft.com/office/drawing/2014/chart" uri="{C3380CC4-5D6E-409C-BE32-E72D297353CC}">
              <c16:uniqueId val="{00000001-2C0E-4DB5-9E35-BDBDB2643D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3.83</c:v>
                </c:pt>
                <c:pt idx="1">
                  <c:v>4.1399999999999997</c:v>
                </c:pt>
                <c:pt idx="2">
                  <c:v>3.54</c:v>
                </c:pt>
                <c:pt idx="3">
                  <c:v>4.0199999999999996</c:v>
                </c:pt>
                <c:pt idx="4">
                  <c:v>2.2400000000000002</c:v>
                </c:pt>
              </c:numCache>
            </c:numRef>
          </c:val>
          <c:extLst>
            <c:ext xmlns:c16="http://schemas.microsoft.com/office/drawing/2014/chart" uri="{C3380CC4-5D6E-409C-BE32-E72D297353CC}">
              <c16:uniqueId val="{00000000-95EB-4138-9FD6-2C8ED7144E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52.09</c:v>
                </c:pt>
                <c:pt idx="1">
                  <c:v>50.6</c:v>
                </c:pt>
                <c:pt idx="2">
                  <c:v>47.5</c:v>
                </c:pt>
                <c:pt idx="3">
                  <c:v>50.63</c:v>
                </c:pt>
                <c:pt idx="4">
                  <c:v>50.62</c:v>
                </c:pt>
              </c:numCache>
            </c:numRef>
          </c:val>
          <c:extLst>
            <c:ext xmlns:c16="http://schemas.microsoft.com/office/drawing/2014/chart" uri="{C3380CC4-5D6E-409C-BE32-E72D297353CC}">
              <c16:uniqueId val="{00000001-95EB-4138-9FD6-2C8ED7144E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-5.18</c:v>
                </c:pt>
                <c:pt idx="1">
                  <c:v>1.52</c:v>
                </c:pt>
                <c:pt idx="2">
                  <c:v>1.83</c:v>
                </c:pt>
                <c:pt idx="3">
                  <c:v>2.2599999999999998</c:v>
                </c:pt>
                <c:pt idx="4">
                  <c:v>-1.97</c:v>
                </c:pt>
              </c:numCache>
            </c:numRef>
          </c:val>
          <c:smooth val="0"/>
          <c:extLst>
            <c:ext xmlns:c16="http://schemas.microsoft.com/office/drawing/2014/chart" uri="{C3380CC4-5D6E-409C-BE32-E72D297353CC}">
              <c16:uniqueId val="{00000002-95EB-4138-9FD6-2C8ED7144E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0BE-4D37-AD33-BBD2E7CC96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BE-4D37-AD33-BBD2E7CC969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0BE-4D37-AD33-BBD2E7CC9696}"/>
            </c:ext>
          </c:extLst>
        </c:ser>
        <c:ser>
          <c:idx val="3"/>
          <c:order val="3"/>
          <c:tx>
            <c:strRef>
              <c:f>データシート!$A$30</c:f>
              <c:strCache>
                <c:ptCount val="1"/>
                <c:pt idx="0">
                  <c:v>福島町浄化槽整備特別会計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0BE-4D37-AD33-BBD2E7CC969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0BE-4D37-AD33-BBD2E7CC9696}"/>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c:v>
                </c:pt>
                <c:pt idx="2">
                  <c:v>#N/A</c:v>
                </c:pt>
                <c:pt idx="3">
                  <c:v>0.36</c:v>
                </c:pt>
                <c:pt idx="4">
                  <c:v>#N/A</c:v>
                </c:pt>
                <c:pt idx="5">
                  <c:v>0.53</c:v>
                </c:pt>
                <c:pt idx="6">
                  <c:v>#N/A</c:v>
                </c:pt>
                <c:pt idx="7">
                  <c:v>0.35</c:v>
                </c:pt>
                <c:pt idx="8">
                  <c:v>#N/A</c:v>
                </c:pt>
                <c:pt idx="9">
                  <c:v>0.26</c:v>
                </c:pt>
              </c:numCache>
            </c:numRef>
          </c:val>
          <c:extLst>
            <c:ext xmlns:c16="http://schemas.microsoft.com/office/drawing/2014/chart" uri="{C3380CC4-5D6E-409C-BE32-E72D297353CC}">
              <c16:uniqueId val="{00000005-30BE-4D37-AD33-BBD2E7CC969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0.55000000000000004</c:v>
                </c:pt>
                <c:pt idx="2">
                  <c:v>#N/A</c:v>
                </c:pt>
                <c:pt idx="3">
                  <c:v>1.27</c:v>
                </c:pt>
                <c:pt idx="4">
                  <c:v>#N/A</c:v>
                </c:pt>
                <c:pt idx="5">
                  <c:v>1.59</c:v>
                </c:pt>
                <c:pt idx="6">
                  <c:v>#N/A</c:v>
                </c:pt>
                <c:pt idx="7">
                  <c:v>1.37</c:v>
                </c:pt>
                <c:pt idx="8">
                  <c:v>#N/A</c:v>
                </c:pt>
                <c:pt idx="9">
                  <c:v>0.32</c:v>
                </c:pt>
              </c:numCache>
            </c:numRef>
          </c:val>
          <c:extLst>
            <c:ext xmlns:c16="http://schemas.microsoft.com/office/drawing/2014/chart" uri="{C3380CC4-5D6E-409C-BE32-E72D297353CC}">
              <c16:uniqueId val="{00000006-30BE-4D37-AD33-BBD2E7CC969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0.66</c:v>
                </c:pt>
                <c:pt idx="2">
                  <c:v>#N/A</c:v>
                </c:pt>
                <c:pt idx="3">
                  <c:v>0.37</c:v>
                </c:pt>
                <c:pt idx="4">
                  <c:v>#N/A</c:v>
                </c:pt>
                <c:pt idx="5">
                  <c:v>1.1200000000000001</c:v>
                </c:pt>
                <c:pt idx="6">
                  <c:v>#N/A</c:v>
                </c:pt>
                <c:pt idx="7">
                  <c:v>1.17</c:v>
                </c:pt>
                <c:pt idx="8">
                  <c:v>#N/A</c:v>
                </c:pt>
                <c:pt idx="9">
                  <c:v>1.32</c:v>
                </c:pt>
              </c:numCache>
            </c:numRef>
          </c:val>
          <c:extLst>
            <c:ext xmlns:c16="http://schemas.microsoft.com/office/drawing/2014/chart" uri="{C3380CC4-5D6E-409C-BE32-E72D297353CC}">
              <c16:uniqueId val="{00000007-30BE-4D37-AD33-BBD2E7CC969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3.82</c:v>
                </c:pt>
                <c:pt idx="2">
                  <c:v>#N/A</c:v>
                </c:pt>
                <c:pt idx="3">
                  <c:v>4.13</c:v>
                </c:pt>
                <c:pt idx="4">
                  <c:v>#N/A</c:v>
                </c:pt>
                <c:pt idx="5">
                  <c:v>3.53</c:v>
                </c:pt>
                <c:pt idx="6">
                  <c:v>#N/A</c:v>
                </c:pt>
                <c:pt idx="7">
                  <c:v>4.01</c:v>
                </c:pt>
                <c:pt idx="8">
                  <c:v>#N/A</c:v>
                </c:pt>
                <c:pt idx="9">
                  <c:v>2.2400000000000002</c:v>
                </c:pt>
              </c:numCache>
            </c:numRef>
          </c:val>
          <c:extLst>
            <c:ext xmlns:c16="http://schemas.microsoft.com/office/drawing/2014/chart" uri="{C3380CC4-5D6E-409C-BE32-E72D297353CC}">
              <c16:uniqueId val="{00000008-30BE-4D37-AD33-BBD2E7CC9696}"/>
            </c:ext>
          </c:extLst>
        </c:ser>
        <c:ser>
          <c:idx val="9"/>
          <c:order val="9"/>
          <c:tx>
            <c:strRef>
              <c:f>データシート!$A$36</c:f>
              <c:strCache>
                <c:ptCount val="1"/>
                <c:pt idx="0">
                  <c:v>福島町水道事業会計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22.31</c:v>
                </c:pt>
                <c:pt idx="2">
                  <c:v>#N/A</c:v>
                </c:pt>
                <c:pt idx="3">
                  <c:v>23.53</c:v>
                </c:pt>
                <c:pt idx="4">
                  <c:v>#N/A</c:v>
                </c:pt>
                <c:pt idx="5">
                  <c:v>22.48</c:v>
                </c:pt>
                <c:pt idx="6">
                  <c:v>#N/A</c:v>
                </c:pt>
                <c:pt idx="7">
                  <c:v>24.34</c:v>
                </c:pt>
                <c:pt idx="8">
                  <c:v>#N/A</c:v>
                </c:pt>
                <c:pt idx="9">
                  <c:v>25.21</c:v>
                </c:pt>
              </c:numCache>
            </c:numRef>
          </c:val>
          <c:extLst>
            <c:ext xmlns:c16="http://schemas.microsoft.com/office/drawing/2014/chart" uri="{C3380CC4-5D6E-409C-BE32-E72D297353CC}">
              <c16:uniqueId val="{00000009-30BE-4D37-AD33-BBD2E7CC96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445</c:v>
                </c:pt>
                <c:pt idx="5">
                  <c:v>470</c:v>
                </c:pt>
                <c:pt idx="8">
                  <c:v>472</c:v>
                </c:pt>
                <c:pt idx="11">
                  <c:v>474</c:v>
                </c:pt>
                <c:pt idx="14">
                  <c:v>479</c:v>
                </c:pt>
              </c:numCache>
            </c:numRef>
          </c:val>
          <c:extLst>
            <c:ext xmlns:c16="http://schemas.microsoft.com/office/drawing/2014/chart" uri="{C3380CC4-5D6E-409C-BE32-E72D297353CC}">
              <c16:uniqueId val="{00000000-4420-4157-9A2A-7B03A46E65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4420-4157-9A2A-7B03A46E65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420-4157-9A2A-7B03A46E65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58</c:v>
                </c:pt>
                <c:pt idx="3">
                  <c:v>66</c:v>
                </c:pt>
                <c:pt idx="6">
                  <c:v>77</c:v>
                </c:pt>
                <c:pt idx="9">
                  <c:v>77</c:v>
                </c:pt>
                <c:pt idx="12">
                  <c:v>77</c:v>
                </c:pt>
              </c:numCache>
            </c:numRef>
          </c:val>
          <c:extLst>
            <c:ext xmlns:c16="http://schemas.microsoft.com/office/drawing/2014/chart" uri="{C3380CC4-5D6E-409C-BE32-E72D297353CC}">
              <c16:uniqueId val="{00000003-4420-4157-9A2A-7B03A46E65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c:v>
                </c:pt>
                <c:pt idx="3">
                  <c:v>9</c:v>
                </c:pt>
                <c:pt idx="6">
                  <c:v>10</c:v>
                </c:pt>
                <c:pt idx="9">
                  <c:v>15</c:v>
                </c:pt>
                <c:pt idx="12">
                  <c:v>18</c:v>
                </c:pt>
              </c:numCache>
            </c:numRef>
          </c:val>
          <c:extLst>
            <c:ext xmlns:c16="http://schemas.microsoft.com/office/drawing/2014/chart" uri="{C3380CC4-5D6E-409C-BE32-E72D297353CC}">
              <c16:uniqueId val="{00000004-4420-4157-9A2A-7B03A46E65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20-4157-9A2A-7B03A46E65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20-4157-9A2A-7B03A46E65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605</c:v>
                </c:pt>
                <c:pt idx="3">
                  <c:v>598</c:v>
                </c:pt>
                <c:pt idx="6">
                  <c:v>611</c:v>
                </c:pt>
                <c:pt idx="9">
                  <c:v>603</c:v>
                </c:pt>
                <c:pt idx="12">
                  <c:v>611</c:v>
                </c:pt>
              </c:numCache>
            </c:numRef>
          </c:val>
          <c:extLst>
            <c:ext xmlns:c16="http://schemas.microsoft.com/office/drawing/2014/chart" uri="{C3380CC4-5D6E-409C-BE32-E72D297353CC}">
              <c16:uniqueId val="{00000007-4420-4157-9A2A-7B03A46E65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226</c:v>
                </c:pt>
                <c:pt idx="2">
                  <c:v>#N/A</c:v>
                </c:pt>
                <c:pt idx="3">
                  <c:v>#N/A</c:v>
                </c:pt>
                <c:pt idx="4">
                  <c:v>203</c:v>
                </c:pt>
                <c:pt idx="5">
                  <c:v>#N/A</c:v>
                </c:pt>
                <c:pt idx="6">
                  <c:v>#N/A</c:v>
                </c:pt>
                <c:pt idx="7">
                  <c:v>226</c:v>
                </c:pt>
                <c:pt idx="8">
                  <c:v>#N/A</c:v>
                </c:pt>
                <c:pt idx="9">
                  <c:v>#N/A</c:v>
                </c:pt>
                <c:pt idx="10">
                  <c:v>221</c:v>
                </c:pt>
                <c:pt idx="11">
                  <c:v>#N/A</c:v>
                </c:pt>
                <c:pt idx="12">
                  <c:v>#N/A</c:v>
                </c:pt>
                <c:pt idx="13">
                  <c:v>227</c:v>
                </c:pt>
                <c:pt idx="14">
                  <c:v>#N/A</c:v>
                </c:pt>
              </c:numCache>
            </c:numRef>
          </c:val>
          <c:smooth val="0"/>
          <c:extLst>
            <c:ext xmlns:c16="http://schemas.microsoft.com/office/drawing/2014/chart" uri="{C3380CC4-5D6E-409C-BE32-E72D297353CC}">
              <c16:uniqueId val="{00000008-4420-4157-9A2A-7B03A46E65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3989</c:v>
                </c:pt>
                <c:pt idx="5">
                  <c:v>3758</c:v>
                </c:pt>
                <c:pt idx="8">
                  <c:v>3908</c:v>
                </c:pt>
                <c:pt idx="11">
                  <c:v>4123</c:v>
                </c:pt>
                <c:pt idx="14">
                  <c:v>4743</c:v>
                </c:pt>
              </c:numCache>
            </c:numRef>
          </c:val>
          <c:extLst>
            <c:ext xmlns:c16="http://schemas.microsoft.com/office/drawing/2014/chart" uri="{C3380CC4-5D6E-409C-BE32-E72D297353CC}">
              <c16:uniqueId val="{00000000-1FDF-4566-8E8F-A9C309BB4D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489</c:v>
                </c:pt>
                <c:pt idx="5">
                  <c:v>541</c:v>
                </c:pt>
                <c:pt idx="8">
                  <c:v>534</c:v>
                </c:pt>
                <c:pt idx="11">
                  <c:v>487</c:v>
                </c:pt>
                <c:pt idx="14">
                  <c:v>384</c:v>
                </c:pt>
              </c:numCache>
            </c:numRef>
          </c:val>
          <c:extLst>
            <c:ext xmlns:c16="http://schemas.microsoft.com/office/drawing/2014/chart" uri="{C3380CC4-5D6E-409C-BE32-E72D297353CC}">
              <c16:uniqueId val="{00000001-1FDF-4566-8E8F-A9C309BB4D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1452</c:v>
                </c:pt>
                <c:pt idx="5">
                  <c:v>1491</c:v>
                </c:pt>
                <c:pt idx="8">
                  <c:v>1644</c:v>
                </c:pt>
                <c:pt idx="11">
                  <c:v>1672</c:v>
                </c:pt>
                <c:pt idx="14">
                  <c:v>1695</c:v>
                </c:pt>
              </c:numCache>
            </c:numRef>
          </c:val>
          <c:extLst>
            <c:ext xmlns:c16="http://schemas.microsoft.com/office/drawing/2014/chart" uri="{C3380CC4-5D6E-409C-BE32-E72D297353CC}">
              <c16:uniqueId val="{00000002-1FDF-4566-8E8F-A9C309BB4D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DF-4566-8E8F-A9C309BB4D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DF-4566-8E8F-A9C309BB4D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DF-4566-8E8F-A9C309BB4D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696</c:v>
                </c:pt>
                <c:pt idx="3">
                  <c:v>737</c:v>
                </c:pt>
                <c:pt idx="6">
                  <c:v>711</c:v>
                </c:pt>
                <c:pt idx="9">
                  <c:v>700</c:v>
                </c:pt>
                <c:pt idx="12">
                  <c:v>697</c:v>
                </c:pt>
              </c:numCache>
            </c:numRef>
          </c:val>
          <c:extLst>
            <c:ext xmlns:c16="http://schemas.microsoft.com/office/drawing/2014/chart" uri="{C3380CC4-5D6E-409C-BE32-E72D297353CC}">
              <c16:uniqueId val="{00000006-1FDF-4566-8E8F-A9C309BB4D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640</c:v>
                </c:pt>
                <c:pt idx="3">
                  <c:v>706</c:v>
                </c:pt>
                <c:pt idx="6">
                  <c:v>626</c:v>
                </c:pt>
                <c:pt idx="9">
                  <c:v>563</c:v>
                </c:pt>
                <c:pt idx="12">
                  <c:v>494</c:v>
                </c:pt>
              </c:numCache>
            </c:numRef>
          </c:val>
          <c:extLst>
            <c:ext xmlns:c16="http://schemas.microsoft.com/office/drawing/2014/chart" uri="{C3380CC4-5D6E-409C-BE32-E72D297353CC}">
              <c16:uniqueId val="{00000007-1FDF-4566-8E8F-A9C309BB4D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138</c:v>
                </c:pt>
                <c:pt idx="3">
                  <c:v>149</c:v>
                </c:pt>
                <c:pt idx="6">
                  <c:v>167</c:v>
                </c:pt>
                <c:pt idx="9">
                  <c:v>239</c:v>
                </c:pt>
                <c:pt idx="12">
                  <c:v>257</c:v>
                </c:pt>
              </c:numCache>
            </c:numRef>
          </c:val>
          <c:extLst>
            <c:ext xmlns:c16="http://schemas.microsoft.com/office/drawing/2014/chart" uri="{C3380CC4-5D6E-409C-BE32-E72D297353CC}">
              <c16:uniqueId val="{00000008-1FDF-4566-8E8F-A9C309BB4D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97</c:v>
                </c:pt>
                <c:pt idx="3">
                  <c:v>56</c:v>
                </c:pt>
                <c:pt idx="6">
                  <c:v>47</c:v>
                </c:pt>
                <c:pt idx="9">
                  <c:v>22</c:v>
                </c:pt>
                <c:pt idx="12">
                  <c:v>51</c:v>
                </c:pt>
              </c:numCache>
            </c:numRef>
          </c:val>
          <c:extLst>
            <c:ext xmlns:c16="http://schemas.microsoft.com/office/drawing/2014/chart" uri="{C3380CC4-5D6E-409C-BE32-E72D297353CC}">
              <c16:uniqueId val="{00000009-1FDF-4566-8E8F-A9C309BB4D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4809</c:v>
                </c:pt>
                <c:pt idx="3">
                  <c:v>4649</c:v>
                </c:pt>
                <c:pt idx="6">
                  <c:v>4712</c:v>
                </c:pt>
                <c:pt idx="9">
                  <c:v>4928</c:v>
                </c:pt>
                <c:pt idx="12">
                  <c:v>6231</c:v>
                </c:pt>
              </c:numCache>
            </c:numRef>
          </c:val>
          <c:extLst>
            <c:ext xmlns:c16="http://schemas.microsoft.com/office/drawing/2014/chart" uri="{C3380CC4-5D6E-409C-BE32-E72D297353CC}">
              <c16:uniqueId val="{0000000A-1FDF-4566-8E8F-A9C309BB4D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450</c:v>
                </c:pt>
                <c:pt idx="2">
                  <c:v>#N/A</c:v>
                </c:pt>
                <c:pt idx="3">
                  <c:v>#N/A</c:v>
                </c:pt>
                <c:pt idx="4">
                  <c:v>507</c:v>
                </c:pt>
                <c:pt idx="5">
                  <c:v>#N/A</c:v>
                </c:pt>
                <c:pt idx="6">
                  <c:v>#N/A</c:v>
                </c:pt>
                <c:pt idx="7">
                  <c:v>177</c:v>
                </c:pt>
                <c:pt idx="8">
                  <c:v>#N/A</c:v>
                </c:pt>
                <c:pt idx="9">
                  <c:v>#N/A</c:v>
                </c:pt>
                <c:pt idx="10">
                  <c:v>169</c:v>
                </c:pt>
                <c:pt idx="11">
                  <c:v>#N/A</c:v>
                </c:pt>
                <c:pt idx="12">
                  <c:v>#N/A</c:v>
                </c:pt>
                <c:pt idx="13">
                  <c:v>908</c:v>
                </c:pt>
                <c:pt idx="14">
                  <c:v>#N/A</c:v>
                </c:pt>
              </c:numCache>
            </c:numRef>
          </c:val>
          <c:smooth val="0"/>
          <c:extLst>
            <c:ext xmlns:c16="http://schemas.microsoft.com/office/drawing/2014/chart" uri="{C3380CC4-5D6E-409C-BE32-E72D297353CC}">
              <c16:uniqueId val="{0000000B-1FDF-4566-8E8F-A9C309BB4D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1303</c:v>
                </c:pt>
                <c:pt idx="1">
                  <c:v>1354</c:v>
                </c:pt>
                <c:pt idx="2">
                  <c:v>1349</c:v>
                </c:pt>
              </c:numCache>
            </c:numRef>
          </c:val>
          <c:extLst>
            <c:ext xmlns:c16="http://schemas.microsoft.com/office/drawing/2014/chart" uri="{C3380CC4-5D6E-409C-BE32-E72D297353CC}">
              <c16:uniqueId val="{00000000-23C1-4AB3-826F-E441C33B87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c:v>
                </c:pt>
                <c:pt idx="1">
                  <c:v>28</c:v>
                </c:pt>
                <c:pt idx="2">
                  <c:v>38</c:v>
                </c:pt>
              </c:numCache>
            </c:numRef>
          </c:val>
          <c:extLst>
            <c:ext xmlns:c16="http://schemas.microsoft.com/office/drawing/2014/chart" uri="{C3380CC4-5D6E-409C-BE32-E72D297353CC}">
              <c16:uniqueId val="{00000001-23C1-4AB3-826F-E441C33B87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366</c:v>
                </c:pt>
                <c:pt idx="1">
                  <c:v>340</c:v>
                </c:pt>
                <c:pt idx="2">
                  <c:v>355</c:v>
                </c:pt>
              </c:numCache>
            </c:numRef>
          </c:val>
          <c:extLst>
            <c:ext xmlns:c16="http://schemas.microsoft.com/office/drawing/2014/chart" uri="{C3380CC4-5D6E-409C-BE32-E72D297353CC}">
              <c16:uniqueId val="{00000002-23C1-4AB3-826F-E441C33B87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3,467
3,436
187.25
6,403,294
6,272,786
59,686
2,664,527
6,230,616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町内人口の減少や高齢化等により、貴重な自主財源である町税が依然減収しており、類似団体平均を</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ポイント下回っております。</a:t>
          </a:r>
        </a:p>
        <a:p>
          <a:r>
            <a:rPr kumimoji="1" lang="ja-JP" altLang="en-US" sz="1300">
              <a:latin typeface="ＭＳ Ｐゴシック" panose="020B0600070205080204" pitchFamily="50" charset="-128"/>
              <a:ea typeface="ＭＳ Ｐゴシック" panose="020B0600070205080204" pitchFamily="50" charset="-128"/>
            </a:rPr>
            <a:t>　こうした状況の中、継続的に定員適正化による人件費や投資的事業の抑制とともに、税収等の収納率向上のために設置した収納対策本部の体制を見直し、全職員に町税吏員を発令し臨戸徴収を行える体制にするなど、歳入確保に努め財政基盤の強化並びに健全化に努めてお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60537</xdr:rowOff>
    </xdr:from>
    <xdr:to>
      <xdr:col>15</xdr:col>
      <xdr:colOff>82550</xdr:colOff>
      <xdr:row>44</xdr:row>
      <xdr:rowOff>68580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60537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9737</xdr:rowOff>
    </xdr:from>
    <xdr:to>
      <xdr:col>11</xdr:col>
      <xdr:colOff>82550</xdr:colOff>
      <xdr:row>44</xdr:row>
      <xdr:rowOff>111337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96114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％上回っており、類似団体平均からも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％上回っております。団塊世代の職員が退職し、若手職員が徐々に増えていることにより人件費は減少傾向にありますが、物件費及び補助費等を含め総合的には横ばいで推移しています。</a:t>
          </a:r>
        </a:p>
        <a:p>
          <a:r>
            <a:rPr kumimoji="1" lang="ja-JP" altLang="en-US" sz="1300">
              <a:latin typeface="ＭＳ Ｐゴシック" panose="020B0600070205080204" pitchFamily="50" charset="-128"/>
              <a:ea typeface="ＭＳ Ｐゴシック" panose="020B0600070205080204" pitchFamily="50" charset="-128"/>
            </a:rPr>
            <a:t>　今後も、従来にも増して行財政の健全な運営を行い、財政規模の堅持に努め、経常経費の削減を図ることにより比率の低下を目標としてまいります。</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75142</xdr:rowOff>
    </xdr:from>
    <xdr:to>
      <xdr:col>23</xdr:col>
      <xdr:colOff>133350</xdr:colOff>
      <xdr:row>61</xdr:row>
      <xdr:rowOff>151554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33592"/>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61</xdr:row>
      <xdr:rowOff>75142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0544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61</xdr:row>
      <xdr:rowOff>123402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05440"/>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123402</xdr:rowOff>
    </xdr:from>
    <xdr:to>
      <xdr:col>11</xdr:col>
      <xdr:colOff>31750</xdr:colOff>
      <xdr:row>62</xdr:row>
      <xdr:rowOff>88688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81852"/>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72831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3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24342</xdr:rowOff>
    </xdr:from>
    <xdr:to>
      <xdr:col>19</xdr:col>
      <xdr:colOff>184150</xdr:colOff>
      <xdr:row>61</xdr:row>
      <xdr:rowOff>125942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110719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69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72602</xdr:rowOff>
    </xdr:from>
    <xdr:to>
      <xdr:col>11</xdr:col>
      <xdr:colOff>82550</xdr:colOff>
      <xdr:row>62</xdr:row>
      <xdr:rowOff>2752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158979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37888</xdr:rowOff>
    </xdr:from>
    <xdr:to>
      <xdr:col>7</xdr:col>
      <xdr:colOff>31750</xdr:colOff>
      <xdr:row>62</xdr:row>
      <xdr:rowOff>139488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124265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[421,100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人件費については、「福島町財政確立プラン（Ｈ１７</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福島町自立プラン（計画期間：Ｈ１８～２１）」において独自削減を実施しました。また、職員数も団塊世代の退職等により平成２５年度まで減少したが、それにも増して近年は急激な人口減少により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人当たりの決算額は増加しています。一方、物件費については、昭和５０年代に建設した公共施設等の維持管理費が年々増加傾向にあり、それらの維持保全が課題となっております。</a:t>
          </a:r>
        </a:p>
        <a:p>
          <a:r>
            <a:rPr kumimoji="1" lang="ja-JP" altLang="en-US" sz="1200">
              <a:latin typeface="ＭＳ Ｐゴシック" panose="020B0600070205080204" pitchFamily="50" charset="-128"/>
              <a:ea typeface="ＭＳ Ｐゴシック" panose="020B0600070205080204" pitchFamily="50" charset="-128"/>
            </a:rPr>
            <a:t>　決算額について令和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15,211</a:t>
          </a:r>
          <a:r>
            <a:rPr kumimoji="1" lang="ja-JP" altLang="en-US" sz="1200">
              <a:latin typeface="ＭＳ Ｐゴシック" panose="020B0600070205080204" pitchFamily="50" charset="-128"/>
              <a:ea typeface="ＭＳ Ｐゴシック" panose="020B0600070205080204" pitchFamily="50" charset="-128"/>
            </a:rPr>
            <a:t>円増加しましたが、まだ、類似団体平均を下回っておりますので、今後も人件費及び物件費の抑制に努めます。</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75558</xdr:rowOff>
    </xdr:from>
    <xdr:to>
      <xdr:col>23</xdr:col>
      <xdr:colOff>133350</xdr:colOff>
      <xdr:row>81</xdr:row>
      <xdr:rowOff>95949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963008"/>
          <a:ext cx="8382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64603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52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68447</xdr:rowOff>
    </xdr:from>
    <xdr:to>
      <xdr:col>19</xdr:col>
      <xdr:colOff>133350</xdr:colOff>
      <xdr:row>81</xdr:row>
      <xdr:rowOff>95949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55897"/>
          <a:ext cx="889000" cy="2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145023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10251</xdr:rowOff>
    </xdr:from>
    <xdr:to>
      <xdr:col>15</xdr:col>
      <xdr:colOff>82550</xdr:colOff>
      <xdr:row>81</xdr:row>
      <xdr:rowOff>68447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97701"/>
          <a:ext cx="889000" cy="5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123031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90061</xdr:rowOff>
    </xdr:from>
    <xdr:to>
      <xdr:col>11</xdr:col>
      <xdr:colOff>31750</xdr:colOff>
      <xdr:row>81</xdr:row>
      <xdr:rowOff>10251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06061"/>
          <a:ext cx="889000" cy="9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108146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9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40994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24758</xdr:rowOff>
    </xdr:from>
    <xdr:to>
      <xdr:col>23</xdr:col>
      <xdr:colOff>184150</xdr:colOff>
      <xdr:row>81</xdr:row>
      <xdr:rowOff>126358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1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41285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5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45149</xdr:rowOff>
    </xdr:from>
    <xdr:to>
      <xdr:col>19</xdr:col>
      <xdr:colOff>184150</xdr:colOff>
      <xdr:row>81</xdr:row>
      <xdr:rowOff>146749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156926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01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17647</xdr:rowOff>
    </xdr:from>
    <xdr:to>
      <xdr:col>15</xdr:col>
      <xdr:colOff>133350</xdr:colOff>
      <xdr:row>81</xdr:row>
      <xdr:rowOff>119247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0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129424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7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130901</xdr:rowOff>
    </xdr:from>
    <xdr:to>
      <xdr:col>11</xdr:col>
      <xdr:colOff>82550</xdr:colOff>
      <xdr:row>81</xdr:row>
      <xdr:rowOff>61051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71228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39261</xdr:rowOff>
    </xdr:from>
    <xdr:to>
      <xdr:col>7</xdr:col>
      <xdr:colOff>31750</xdr:colOff>
      <xdr:row>80</xdr:row>
      <xdr:rowOff>140861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151038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2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平成２５年以降は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以下の指数となっておりますが、類似団体平均を上回っている状況が続いており、令和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ポイント上回っております。</a:t>
          </a:r>
        </a:p>
        <a:p>
          <a:r>
            <a:rPr kumimoji="1" lang="ja-JP" altLang="en-US" sz="1300">
              <a:latin typeface="ＭＳ Ｐゴシック" panose="020B0600070205080204" pitchFamily="50" charset="-128"/>
              <a:ea typeface="ＭＳ Ｐゴシック" panose="020B0600070205080204" pitchFamily="50" charset="-128"/>
            </a:rPr>
            <a:t>　今後の給与水準については、給与・期末手当とも現状維持を基本としておりますが、第５次福島町職員定員管理適正化計画に基づき適正な定員管理に努め、適正な給与水準の確保に努めてまいります。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85</xdr:row>
      <xdr:rowOff>98778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497755"/>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86</xdr:row>
      <xdr:rowOff>34572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97755"/>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86</xdr:row>
      <xdr:rowOff>34572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586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85372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5915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131532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53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昭和４８年から５２年にかけて、青函トンネル工事による人口急増期における行政需要の増加に対応するため、職員を大量に採用（５年間で</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名）したことを鑑み、退職者不補充により職員数を抑制してきました。しかし、平成２７年度から行政需要に応じた産業分野等への増員や再任用職員の増加により、職員総数が増加傾向にありましたが、令和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年度は類似団体平均を下回りました。</a:t>
          </a:r>
        </a:p>
        <a:p>
          <a:r>
            <a:rPr kumimoji="1" lang="ja-JP" altLang="en-US" sz="1200">
              <a:latin typeface="ＭＳ Ｐゴシック" panose="020B0600070205080204" pitchFamily="50" charset="-128"/>
              <a:ea typeface="ＭＳ Ｐゴシック" panose="020B0600070205080204" pitchFamily="50" charset="-128"/>
            </a:rPr>
            <a:t>　今後は、第５次福島町職員定員管理適正化計画（計画期間：Ｒ５～８）に基づき柔軟に対応することとしておりますが、類似団体水準を注視する必要があります。</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80899</xdr:rowOff>
    </xdr:from>
    <xdr:to>
      <xdr:col>81</xdr:col>
      <xdr:colOff>44450</xdr:colOff>
      <xdr:row>60</xdr:row>
      <xdr:rowOff>97991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67899"/>
          <a:ext cx="8382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47219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4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80899</xdr:rowOff>
    </xdr:from>
    <xdr:to>
      <xdr:col>77</xdr:col>
      <xdr:colOff>44450</xdr:colOff>
      <xdr:row>60</xdr:row>
      <xdr:rowOff>94774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67899"/>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78888</xdr:rowOff>
    </xdr:from>
    <xdr:to>
      <xdr:col>72</xdr:col>
      <xdr:colOff>203200</xdr:colOff>
      <xdr:row>60</xdr:row>
      <xdr:rowOff>94774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65888"/>
          <a:ext cx="889000" cy="1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58378</xdr:rowOff>
    </xdr:from>
    <xdr:to>
      <xdr:col>68</xdr:col>
      <xdr:colOff>152400</xdr:colOff>
      <xdr:row>60</xdr:row>
      <xdr:rowOff>78888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45378"/>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146035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133367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47191</xdr:rowOff>
    </xdr:from>
    <xdr:to>
      <xdr:col>81</xdr:col>
      <xdr:colOff>95250</xdr:colOff>
      <xdr:row>60</xdr:row>
      <xdr:rowOff>148791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3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63718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7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30099</xdr:rowOff>
    </xdr:from>
    <xdr:to>
      <xdr:col>77</xdr:col>
      <xdr:colOff>95250</xdr:colOff>
      <xdr:row>60</xdr:row>
      <xdr:rowOff>131699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141876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8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43974</xdr:rowOff>
    </xdr:from>
    <xdr:to>
      <xdr:col>73</xdr:col>
      <xdr:colOff>44450</xdr:colOff>
      <xdr:row>60</xdr:row>
      <xdr:rowOff>145574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130351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1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28088</xdr:rowOff>
    </xdr:from>
    <xdr:to>
      <xdr:col>68</xdr:col>
      <xdr:colOff>203200</xdr:colOff>
      <xdr:row>60</xdr:row>
      <xdr:rowOff>129688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8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7578</xdr:rowOff>
    </xdr:from>
    <xdr:to>
      <xdr:col>64</xdr:col>
      <xdr:colOff>152400</xdr:colOff>
      <xdr:row>60</xdr:row>
      <xdr:rowOff>109178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119355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6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町債の残高は、平成１６年度末の</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千万円をピークに減少し、令和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年度末で</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千万円となっております。比率は、前年度より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％上回っております。</a:t>
          </a:r>
        </a:p>
        <a:p>
          <a:r>
            <a:rPr kumimoji="1" lang="ja-JP" altLang="en-US" sz="1300">
              <a:latin typeface="ＭＳ Ｐゴシック" panose="020B0600070205080204" pitchFamily="50" charset="-128"/>
              <a:ea typeface="ＭＳ Ｐゴシック" panose="020B0600070205080204" pitchFamily="50" charset="-128"/>
            </a:rPr>
            <a:t>　町債の近年の借入は、過疎対策事業債などの地方交付税の補填措置がある町債を中心に借入れしております。今後、大型事業に対する地方債の新規発行により地方債残高が増加傾向にありますが、引き続き、単独事業の精査を図り、償還財源の確保に努めながら借入総額の抑制に努めてまいりま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6773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710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103294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4193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103294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4676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52494</xdr:rowOff>
    </xdr:from>
    <xdr:to>
      <xdr:col>68</xdr:col>
      <xdr:colOff>203200</xdr:colOff>
      <xdr:row>43</xdr:row>
      <xdr:rowOff>154094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138871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過去に実施した町独自の公債費適正化計画による新規起債の抑制や公的償還金免除による繰上償還の実施による地方債残高の減少、また、充当可能基金の増加により比率はマイナス数値でありましたが、平成２８年度から浄化槽整備特別会計に係る繰上見込額が増加したことなどから</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、プラスに転じています。令和５年度は、充当可能財源等のうち充当可能基金額が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千</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百万円、基準財政需要額算入見込額が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千</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百万円になったことにより、比率が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33.3</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％増加しています。</a:t>
          </a:r>
        </a:p>
        <a:p>
          <a:r>
            <a:rPr kumimoji="1" lang="ja-JP" altLang="en-US" sz="1150">
              <a:solidFill>
                <a:srgbClr val="FF000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令和５年度は、大型事業に対する地方債の新規発行による地方債残高の増加や、基金積立額の減少によって比率が大幅に上昇しました。今後も、比率の増加抑制を図り、健全な財政運営に努めてまいります。</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121179</xdr:rowOff>
    </xdr:from>
    <xdr:to>
      <xdr:col>81</xdr:col>
      <xdr:colOff>44450</xdr:colOff>
      <xdr:row>18</xdr:row>
      <xdr:rowOff>104987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521479"/>
          <a:ext cx="838200" cy="6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121179</xdr:rowOff>
    </xdr:from>
    <xdr:to>
      <xdr:col>77</xdr:col>
      <xdr:colOff>44450</xdr:colOff>
      <xdr:row>14</xdr:row>
      <xdr:rowOff>123190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52147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123190</xdr:rowOff>
    </xdr:from>
    <xdr:to>
      <xdr:col>72</xdr:col>
      <xdr:colOff>203200</xdr:colOff>
      <xdr:row>16</xdr:row>
      <xdr:rowOff>126153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23490"/>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93980</xdr:rowOff>
    </xdr:from>
    <xdr:to>
      <xdr:col>68</xdr:col>
      <xdr:colOff>152400</xdr:colOff>
      <xdr:row>16</xdr:row>
      <xdr:rowOff>126153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83718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54187</xdr:rowOff>
    </xdr:from>
    <xdr:to>
      <xdr:col>81</xdr:col>
      <xdr:colOff>95250</xdr:colOff>
      <xdr:row>18</xdr:row>
      <xdr:rowOff>155787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1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26264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11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70379</xdr:rowOff>
    </xdr:from>
    <xdr:to>
      <xdr:col>77</xdr:col>
      <xdr:colOff>95250</xdr:colOff>
      <xdr:row>15</xdr:row>
      <xdr:rowOff>529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7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156756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557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158767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75353</xdr:rowOff>
    </xdr:from>
    <xdr:to>
      <xdr:col>68</xdr:col>
      <xdr:colOff>203200</xdr:colOff>
      <xdr:row>17</xdr:row>
      <xdr:rowOff>5503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161730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43180</xdr:rowOff>
    </xdr:from>
    <xdr:to>
      <xdr:col>64</xdr:col>
      <xdr:colOff>152400</xdr:colOff>
      <xdr:row>16</xdr:row>
      <xdr:rowOff>144780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129557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3,467
3,436
187.25
6,403,294
6,272,786
59,686
2,664,527
6,230,616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昭和５０年前後の青函トンネル工事による人口急増期における行政需要の増加に対応するために採用（５年で</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名）した職員の退職が進んでいるため、指数は減少傾向にあり、令和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ポイント上回っており、類似団体平均では</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ポイント下回っております。</a:t>
          </a:r>
        </a:p>
        <a:p>
          <a:r>
            <a:rPr kumimoji="1" lang="ja-JP" altLang="en-US" sz="1200">
              <a:latin typeface="ＭＳ Ｐゴシック" panose="020B0600070205080204" pitchFamily="50" charset="-128"/>
              <a:ea typeface="ＭＳ Ｐゴシック" panose="020B0600070205080204" pitchFamily="50" charset="-128"/>
            </a:rPr>
            <a:t>　適正な定員管理が人件費の抑制につながることから、第５次福島町職員店員管理適正化計画に基づき、引き続き適正な定員管理に努めます。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7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7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93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年度決算において、歳出総額の</a:t>
          </a:r>
          <a:r>
            <a:rPr kumimoji="1" lang="en-US" altLang="ja-JP" sz="1200">
              <a:latin typeface="ＭＳ Ｐゴシック" panose="020B0600070205080204" pitchFamily="50" charset="-128"/>
              <a:ea typeface="ＭＳ Ｐゴシック" panose="020B0600070205080204" pitchFamily="50" charset="-128"/>
            </a:rPr>
            <a:t>11.4</a:t>
          </a:r>
          <a:r>
            <a:rPr kumimoji="1" lang="ja-JP" altLang="en-US" sz="1200">
              <a:latin typeface="ＭＳ Ｐゴシック" panose="020B0600070205080204" pitchFamily="50" charset="-128"/>
              <a:ea typeface="ＭＳ Ｐゴシック" panose="020B0600070205080204" pitchFamily="50" charset="-128"/>
            </a:rPr>
            <a:t>％を占める</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1,529</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千円で、経常収支比率は類似団体平均を</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ポイント下回っております。</a:t>
          </a:r>
        </a:p>
        <a:p>
          <a:r>
            <a:rPr kumimoji="1" lang="ja-JP" altLang="en-US" sz="1200">
              <a:latin typeface="ＭＳ Ｐゴシック" panose="020B0600070205080204" pitchFamily="50" charset="-128"/>
              <a:ea typeface="ＭＳ Ｐゴシック" panose="020B0600070205080204" pitchFamily="50" charset="-128"/>
            </a:rPr>
            <a:t>　物件費については、今後、老朽化した公共施設の維持保全と解体等に係る経費が予想され、また、近年は委託料に係る作業員単価等の上昇により増加傾向にあります。</a:t>
          </a:r>
        </a:p>
        <a:p>
          <a:r>
            <a:rPr kumimoji="1" lang="ja-JP" altLang="en-US" sz="1200">
              <a:latin typeface="ＭＳ Ｐゴシック" panose="020B0600070205080204" pitchFamily="50" charset="-128"/>
              <a:ea typeface="ＭＳ Ｐゴシック" panose="020B0600070205080204" pitchFamily="50" charset="-128"/>
            </a:rPr>
            <a:t>　現状は、類似団体平均を下回っている状況にありますが、今後も事務事業等の合理化を推進するとともに一層の経費削減を図り歳出の抑制に努めてまいります。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873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138430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68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65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100330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65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99060</xdr:rowOff>
    </xdr:from>
    <xdr:to>
      <xdr:col>82</xdr:col>
      <xdr:colOff>158750</xdr:colOff>
      <xdr:row>16</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115587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ポイント増加しており、最近は、横ばい傾向となっております。</a:t>
          </a:r>
        </a:p>
        <a:p>
          <a:r>
            <a:rPr kumimoji="1" lang="ja-JP" altLang="en-US" sz="1300">
              <a:latin typeface="ＭＳ Ｐゴシック" panose="020B0600070205080204" pitchFamily="50" charset="-128"/>
              <a:ea typeface="ＭＳ Ｐゴシック" panose="020B0600070205080204" pitchFamily="50" charset="-128"/>
            </a:rPr>
            <a:t>　なお、平成２４年度から子育て世代の定住促進を目的に、町独自の施策として実施している子ども医療費扶助費は、令和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7,664</a:t>
          </a:r>
          <a:r>
            <a:rPr kumimoji="1" lang="ja-JP" altLang="en-US" sz="1300">
              <a:latin typeface="ＭＳ Ｐゴシック" panose="020B0600070205080204" pitchFamily="50" charset="-128"/>
              <a:ea typeface="ＭＳ Ｐゴシック" panose="020B0600070205080204" pitchFamily="50" charset="-128"/>
            </a:rPr>
            <a:t>千円となっています。人口減に対応した定住対策を推進するとともに、今後も引き続き事業の優先度や重要度を考慮しつつ事業実施を図ってまいります。</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その他に係る経常収支比率については、令和５年度は、類似団体平均を上回っております。</a:t>
          </a:r>
        </a:p>
        <a:p>
          <a:r>
            <a:rPr kumimoji="1" lang="ja-JP" altLang="en-US" sz="1300">
              <a:latin typeface="ＭＳ Ｐゴシック" panose="020B0600070205080204" pitchFamily="50" charset="-128"/>
              <a:ea typeface="ＭＳ Ｐゴシック" panose="020B0600070205080204" pitchFamily="50" charset="-128"/>
            </a:rPr>
            <a:t>　他会計への繰出金が主な要因であり、今後も健全な財政運営に努め比率の改善を図っていくこととします。</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949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95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81280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5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97807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令和</a:t>
          </a:r>
          <a:r>
            <a:rPr kumimoji="1" lang="en-US" altLang="ja-JP" sz="1150">
              <a:latin typeface="ＭＳ Ｐゴシック" panose="020B0600070205080204" pitchFamily="50" charset="-128"/>
              <a:ea typeface="ＭＳ Ｐゴシック" panose="020B0600070205080204" pitchFamily="50" charset="-128"/>
            </a:rPr>
            <a:t>5</a:t>
          </a:r>
          <a:r>
            <a:rPr kumimoji="1" lang="ja-JP" altLang="en-US" sz="1150">
              <a:latin typeface="ＭＳ Ｐゴシック" panose="020B0600070205080204" pitchFamily="50" charset="-128"/>
              <a:ea typeface="ＭＳ Ｐゴシック" panose="020B0600070205080204" pitchFamily="50" charset="-128"/>
            </a:rPr>
            <a:t>年度決算において、補助費等の決算額は</a:t>
          </a:r>
          <a:r>
            <a:rPr kumimoji="1" lang="en-US" altLang="ja-JP" sz="1150">
              <a:latin typeface="ＭＳ Ｐゴシック" panose="020B0600070205080204" pitchFamily="50" charset="-128"/>
              <a:ea typeface="ＭＳ Ｐゴシック" panose="020B0600070205080204" pitchFamily="50" charset="-128"/>
            </a:rPr>
            <a:t>6</a:t>
          </a:r>
          <a:r>
            <a:rPr kumimoji="1" lang="ja-JP" altLang="en-US" sz="1150">
              <a:latin typeface="ＭＳ Ｐゴシック" panose="020B0600070205080204" pitchFamily="50" charset="-128"/>
              <a:ea typeface="ＭＳ Ｐゴシック" panose="020B0600070205080204" pitchFamily="50" charset="-128"/>
            </a:rPr>
            <a:t>億</a:t>
          </a:r>
          <a:r>
            <a:rPr kumimoji="1" lang="en-US" altLang="ja-JP" sz="1150">
              <a:latin typeface="ＭＳ Ｐゴシック" panose="020B0600070205080204" pitchFamily="50" charset="-128"/>
              <a:ea typeface="ＭＳ Ｐゴシック" panose="020B0600070205080204" pitchFamily="50" charset="-128"/>
            </a:rPr>
            <a:t>6,383</a:t>
          </a:r>
          <a:r>
            <a:rPr kumimoji="1" lang="ja-JP" altLang="en-US" sz="1150">
              <a:latin typeface="ＭＳ Ｐゴシック" panose="020B0600070205080204" pitchFamily="50" charset="-128"/>
              <a:ea typeface="ＭＳ Ｐゴシック" panose="020B0600070205080204" pitchFamily="50" charset="-128"/>
            </a:rPr>
            <a:t>万</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千円、歳出総額の</a:t>
          </a:r>
          <a:r>
            <a:rPr kumimoji="1" lang="en-US" altLang="ja-JP" sz="1150">
              <a:latin typeface="ＭＳ Ｐゴシック" panose="020B0600070205080204" pitchFamily="50" charset="-128"/>
              <a:ea typeface="ＭＳ Ｐゴシック" panose="020B0600070205080204" pitchFamily="50" charset="-128"/>
            </a:rPr>
            <a:t>10.6</a:t>
          </a:r>
          <a:r>
            <a:rPr kumimoji="1" lang="ja-JP" altLang="en-US" sz="1150">
              <a:latin typeface="ＭＳ Ｐゴシック" panose="020B0600070205080204" pitchFamily="50" charset="-128"/>
              <a:ea typeface="ＭＳ Ｐゴシック" panose="020B0600070205080204" pitchFamily="50" charset="-128"/>
            </a:rPr>
            <a:t>％と、決算構成比に占める割合が高めの項目になっています。</a:t>
          </a:r>
        </a:p>
        <a:p>
          <a:r>
            <a:rPr kumimoji="1" lang="ja-JP" altLang="en-US" sz="1150">
              <a:latin typeface="ＭＳ Ｐゴシック" panose="020B0600070205080204" pitchFamily="50" charset="-128"/>
              <a:ea typeface="ＭＳ Ｐゴシック" panose="020B0600070205080204" pitchFamily="50" charset="-128"/>
            </a:rPr>
            <a:t>　補助費等には、平成２６～２８年度施行の企業等振興条例に基づく地元企業等助成金及び平成２９年度から施行されたがんばる地元企業等応援条例に基づく地元企業等助成金も含まれ、また、渡島廃棄物連合や渡島西部広域事務組合などの一部事務組合に対する負担金が含まれており、決算構成比に占める割合が高くなりやすいので、今後も、関係団体と連携し、過度の負担とならないよう適正化に努めてまいります。</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133858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592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997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997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令和</a:t>
          </a:r>
          <a:r>
            <a:rPr kumimoji="1" lang="en-US" altLang="ja-JP" sz="1150">
              <a:latin typeface="ＭＳ Ｐゴシック" panose="020B0600070205080204" pitchFamily="50" charset="-128"/>
              <a:ea typeface="ＭＳ Ｐゴシック" panose="020B0600070205080204" pitchFamily="50" charset="-128"/>
            </a:rPr>
            <a:t>5</a:t>
          </a:r>
          <a:r>
            <a:rPr kumimoji="1" lang="ja-JP" altLang="en-US" sz="1150">
              <a:latin typeface="ＭＳ Ｐゴシック" panose="020B0600070205080204" pitchFamily="50" charset="-128"/>
              <a:ea typeface="ＭＳ Ｐゴシック" panose="020B0600070205080204" pitchFamily="50" charset="-128"/>
            </a:rPr>
            <a:t>年度決算において、</a:t>
          </a:r>
          <a:r>
            <a:rPr kumimoji="1" lang="en-US" altLang="ja-JP" sz="1150">
              <a:latin typeface="ＭＳ Ｐゴシック" panose="020B0600070205080204" pitchFamily="50" charset="-128"/>
              <a:ea typeface="ＭＳ Ｐゴシック" panose="020B0600070205080204" pitchFamily="50" charset="-128"/>
            </a:rPr>
            <a:t>6</a:t>
          </a:r>
          <a:r>
            <a:rPr kumimoji="1" lang="ja-JP" altLang="en-US" sz="1150">
              <a:latin typeface="ＭＳ Ｐゴシック" panose="020B0600070205080204" pitchFamily="50" charset="-128"/>
              <a:ea typeface="ＭＳ Ｐゴシック" panose="020B0600070205080204" pitchFamily="50" charset="-128"/>
            </a:rPr>
            <a:t>億</a:t>
          </a:r>
          <a:r>
            <a:rPr kumimoji="1" lang="en-US" altLang="ja-JP" sz="1150">
              <a:latin typeface="ＭＳ Ｐゴシック" panose="020B0600070205080204" pitchFamily="50" charset="-128"/>
              <a:ea typeface="ＭＳ Ｐゴシック" panose="020B0600070205080204" pitchFamily="50" charset="-128"/>
            </a:rPr>
            <a:t>1,139</a:t>
          </a:r>
          <a:r>
            <a:rPr kumimoji="1" lang="ja-JP" altLang="en-US" sz="1150">
              <a:latin typeface="ＭＳ Ｐゴシック" panose="020B0600070205080204" pitchFamily="50" charset="-128"/>
              <a:ea typeface="ＭＳ Ｐゴシック" panose="020B0600070205080204" pitchFamily="50" charset="-128"/>
            </a:rPr>
            <a:t>万</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千円となり、前年度より</a:t>
          </a:r>
          <a:r>
            <a:rPr kumimoji="1" lang="en-US" altLang="ja-JP" sz="1150">
              <a:latin typeface="ＭＳ Ｐゴシック" panose="020B0600070205080204" pitchFamily="50" charset="-128"/>
              <a:ea typeface="ＭＳ Ｐゴシック" panose="020B0600070205080204" pitchFamily="50" charset="-128"/>
            </a:rPr>
            <a:t>812</a:t>
          </a:r>
          <a:r>
            <a:rPr kumimoji="1" lang="ja-JP" altLang="en-US" sz="1150">
              <a:latin typeface="ＭＳ Ｐゴシック" panose="020B0600070205080204" pitchFamily="50" charset="-128"/>
              <a:ea typeface="ＭＳ Ｐゴシック" panose="020B0600070205080204" pitchFamily="50" charset="-128"/>
            </a:rPr>
            <a:t>万</a:t>
          </a:r>
          <a:r>
            <a:rPr kumimoji="1" lang="en-US" altLang="ja-JP" sz="1150">
              <a:latin typeface="ＭＳ Ｐゴシック" panose="020B0600070205080204" pitchFamily="50" charset="-128"/>
              <a:ea typeface="ＭＳ Ｐゴシック" panose="020B0600070205080204" pitchFamily="50" charset="-128"/>
            </a:rPr>
            <a:t>6</a:t>
          </a:r>
          <a:r>
            <a:rPr kumimoji="1" lang="ja-JP" altLang="en-US" sz="1150">
              <a:latin typeface="ＭＳ Ｐゴシック" panose="020B0600070205080204" pitchFamily="50" charset="-128"/>
              <a:ea typeface="ＭＳ Ｐゴシック" panose="020B0600070205080204" pitchFamily="50" charset="-128"/>
            </a:rPr>
            <a:t>千円増加となりました。</a:t>
          </a:r>
        </a:p>
        <a:p>
          <a:r>
            <a:rPr kumimoji="1" lang="ja-JP" altLang="en-US" sz="1150">
              <a:latin typeface="ＭＳ Ｐゴシック" panose="020B0600070205080204" pitchFamily="50" charset="-128"/>
              <a:ea typeface="ＭＳ Ｐゴシック" panose="020B0600070205080204" pitchFamily="50" charset="-128"/>
            </a:rPr>
            <a:t>　町債の残高は、平成１６年度末の</a:t>
          </a:r>
          <a:r>
            <a:rPr kumimoji="1" lang="en-US" altLang="ja-JP" sz="1150">
              <a:latin typeface="ＭＳ Ｐゴシック" panose="020B0600070205080204" pitchFamily="50" charset="-128"/>
              <a:ea typeface="ＭＳ Ｐゴシック" panose="020B0600070205080204" pitchFamily="50" charset="-128"/>
            </a:rPr>
            <a:t>62</a:t>
          </a:r>
          <a:r>
            <a:rPr kumimoji="1" lang="ja-JP" altLang="en-US" sz="1150">
              <a:latin typeface="ＭＳ Ｐゴシック" panose="020B0600070205080204" pitchFamily="50" charset="-128"/>
              <a:ea typeface="ＭＳ Ｐゴシック" panose="020B0600070205080204" pitchFamily="50" charset="-128"/>
            </a:rPr>
            <a:t>億</a:t>
          </a:r>
          <a:r>
            <a:rPr kumimoji="1" lang="en-US" altLang="ja-JP" sz="1150">
              <a:latin typeface="ＭＳ Ｐゴシック" panose="020B0600070205080204" pitchFamily="50" charset="-128"/>
              <a:ea typeface="ＭＳ Ｐゴシック" panose="020B0600070205080204" pitchFamily="50" charset="-128"/>
            </a:rPr>
            <a:t>7</a:t>
          </a:r>
          <a:r>
            <a:rPr kumimoji="1" lang="ja-JP" altLang="en-US" sz="1150">
              <a:latin typeface="ＭＳ Ｐゴシック" panose="020B0600070205080204" pitchFamily="50" charset="-128"/>
              <a:ea typeface="ＭＳ Ｐゴシック" panose="020B0600070205080204" pitchFamily="50" charset="-128"/>
            </a:rPr>
            <a:t>千万円をピークに減少し、令和</a:t>
          </a:r>
          <a:r>
            <a:rPr kumimoji="1" lang="en-US" altLang="ja-JP" sz="1150">
              <a:latin typeface="ＭＳ Ｐゴシック" panose="020B0600070205080204" pitchFamily="50" charset="-128"/>
              <a:ea typeface="ＭＳ Ｐゴシック" panose="020B0600070205080204" pitchFamily="50" charset="-128"/>
            </a:rPr>
            <a:t>5</a:t>
          </a:r>
          <a:r>
            <a:rPr kumimoji="1" lang="ja-JP" altLang="en-US" sz="1150">
              <a:latin typeface="ＭＳ Ｐゴシック" panose="020B0600070205080204" pitchFamily="50" charset="-128"/>
              <a:ea typeface="ＭＳ Ｐゴシック" panose="020B0600070205080204" pitchFamily="50" charset="-128"/>
            </a:rPr>
            <a:t>年度末で</a:t>
          </a:r>
          <a:r>
            <a:rPr kumimoji="1" lang="en-US" altLang="ja-JP" sz="1150">
              <a:latin typeface="ＭＳ Ｐゴシック" panose="020B0600070205080204" pitchFamily="50" charset="-128"/>
              <a:ea typeface="ＭＳ Ｐゴシック" panose="020B0600070205080204" pitchFamily="50" charset="-128"/>
            </a:rPr>
            <a:t>62</a:t>
          </a:r>
          <a:r>
            <a:rPr kumimoji="1" lang="ja-JP" altLang="en-US" sz="1150">
              <a:latin typeface="ＭＳ Ｐゴシック" panose="020B0600070205080204" pitchFamily="50" charset="-128"/>
              <a:ea typeface="ＭＳ Ｐゴシック" panose="020B0600070205080204" pitchFamily="50" charset="-128"/>
            </a:rPr>
            <a:t>億</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千万円となっています。</a:t>
          </a:r>
        </a:p>
        <a:p>
          <a:r>
            <a:rPr kumimoji="1" lang="ja-JP" altLang="en-US" sz="1150">
              <a:latin typeface="ＭＳ Ｐゴシック" panose="020B0600070205080204" pitchFamily="50" charset="-128"/>
              <a:ea typeface="ＭＳ Ｐゴシック" panose="020B0600070205080204" pitchFamily="50" charset="-128"/>
            </a:rPr>
            <a:t>　近年の借入は、大型事業などの影響で増加傾向にありますが、公債費率の低下や類似団体平均との乖離を考慮し、一般債についても、過疎対策事業債などの地方交付税の補てん措置がある町債を中心に借入し、償還財源の確保に努めながら借入総額の抑制に努めてまいります。</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111761</xdr:rowOff>
    </xdr:from>
    <xdr:to>
      <xdr:col>24</xdr:col>
      <xdr:colOff>25400</xdr:colOff>
      <xdr:row>77</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3134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104139</xdr:rowOff>
    </xdr:from>
    <xdr:to>
      <xdr:col>19</xdr:col>
      <xdr:colOff>187325</xdr:colOff>
      <xdr:row>77</xdr:row>
      <xdr:rowOff>111761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3057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104139</xdr:rowOff>
    </xdr:from>
    <xdr:to>
      <xdr:col>15</xdr:col>
      <xdr:colOff>98425</xdr:colOff>
      <xdr:row>77</xdr:row>
      <xdr:rowOff>146050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3057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78</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34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60961</xdr:rowOff>
    </xdr:from>
    <xdr:to>
      <xdr:col>20</xdr:col>
      <xdr:colOff>38100</xdr:colOff>
      <xdr:row>77</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147338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53339</xdr:rowOff>
    </xdr:from>
    <xdr:to>
      <xdr:col>15</xdr:col>
      <xdr:colOff>149225</xdr:colOff>
      <xdr:row>77</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公債費以外の経常収支比率については、類似団体平均を下回っておりますが、今後も、健全な財政運営に努め比率の改善を図っていくこととします。</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76</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81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104140</xdr:rowOff>
    </xdr:from>
    <xdr:to>
      <xdr:col>78</xdr:col>
      <xdr:colOff>69850</xdr:colOff>
      <xdr:row>75</xdr:row>
      <xdr:rowOff>123190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628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104140</xdr:rowOff>
    </xdr:from>
    <xdr:to>
      <xdr:col>73</xdr:col>
      <xdr:colOff>180975</xdr:colOff>
      <xdr:row>75</xdr:row>
      <xdr:rowOff>134620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628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134620</xdr:rowOff>
    </xdr:from>
    <xdr:to>
      <xdr:col>69</xdr:col>
      <xdr:colOff>92075</xdr:colOff>
      <xdr:row>76</xdr:row>
      <xdr:rowOff>16511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9933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33038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72390</xdr:rowOff>
    </xdr:from>
    <xdr:to>
      <xdr:col>78</xdr:col>
      <xdr:colOff>120650</xdr:colOff>
      <xdr:row>76</xdr:row>
      <xdr:rowOff>2539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12717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53340</xdr:rowOff>
    </xdr:from>
    <xdr:to>
      <xdr:col>74</xdr:col>
      <xdr:colOff>31750</xdr:colOff>
      <xdr:row>75</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83820</xdr:rowOff>
    </xdr:from>
    <xdr:to>
      <xdr:col>69</xdr:col>
      <xdr:colOff>142875</xdr:colOff>
      <xdr:row>76</xdr:row>
      <xdr:rowOff>13970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24147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137160</xdr:rowOff>
    </xdr:from>
    <xdr:to>
      <xdr:col>65</xdr:col>
      <xdr:colOff>53975</xdr:colOff>
      <xdr:row>76</xdr:row>
      <xdr:rowOff>67311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77487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155580</xdr:rowOff>
    </xdr:from>
    <xdr:to>
      <xdr:col>29</xdr:col>
      <xdr:colOff>127000</xdr:colOff>
      <xdr:row>17</xdr:row>
      <xdr:rowOff>7303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46405"/>
          <a:ext cx="647700" cy="23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85406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7303</xdr:rowOff>
    </xdr:from>
    <xdr:to>
      <xdr:col>26</xdr:col>
      <xdr:colOff>50800</xdr:colOff>
      <xdr:row>17</xdr:row>
      <xdr:rowOff>24796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69578"/>
          <a:ext cx="698500" cy="1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57973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77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24796</xdr:rowOff>
    </xdr:from>
    <xdr:to>
      <xdr:col>22</xdr:col>
      <xdr:colOff>114300</xdr:colOff>
      <xdr:row>17</xdr:row>
      <xdr:rowOff>41895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87071"/>
          <a:ext cx="698500" cy="1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81910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41895</xdr:rowOff>
    </xdr:from>
    <xdr:to>
      <xdr:col>18</xdr:col>
      <xdr:colOff>177800</xdr:colOff>
      <xdr:row>17</xdr:row>
      <xdr:rowOff>55383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04170"/>
          <a:ext cx="698500" cy="13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65327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80840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104780</xdr:rowOff>
    </xdr:from>
    <xdr:to>
      <xdr:col>29</xdr:col>
      <xdr:colOff>177800</xdr:colOff>
      <xdr:row>17</xdr:row>
      <xdr:rowOff>34930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95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76857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6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127953</xdr:rowOff>
    </xdr:from>
    <xdr:to>
      <xdr:col>26</xdr:col>
      <xdr:colOff>101600</xdr:colOff>
      <xdr:row>17</xdr:row>
      <xdr:rowOff>58103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1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42880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0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145446</xdr:rowOff>
    </xdr:from>
    <xdr:to>
      <xdr:col>22</xdr:col>
      <xdr:colOff>165100</xdr:colOff>
      <xdr:row>17</xdr:row>
      <xdr:rowOff>75596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36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60373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2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162545</xdr:rowOff>
    </xdr:from>
    <xdr:to>
      <xdr:col>19</xdr:col>
      <xdr:colOff>38100</xdr:colOff>
      <xdr:row>17</xdr:row>
      <xdr:rowOff>92695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53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77472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3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4583</xdr:rowOff>
    </xdr:from>
    <xdr:to>
      <xdr:col>15</xdr:col>
      <xdr:colOff>101600</xdr:colOff>
      <xdr:row>17</xdr:row>
      <xdr:rowOff>106183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66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90960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5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38046</xdr:rowOff>
    </xdr:from>
    <xdr:to>
      <xdr:col>29</xdr:col>
      <xdr:colOff>127000</xdr:colOff>
      <xdr:row>36</xdr:row>
      <xdr:rowOff>57369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6991296"/>
          <a:ext cx="647700" cy="19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57369</xdr:rowOff>
    </xdr:from>
    <xdr:to>
      <xdr:col>26</xdr:col>
      <xdr:colOff>50800</xdr:colOff>
      <xdr:row>36</xdr:row>
      <xdr:rowOff>64009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010619"/>
          <a:ext cx="698500" cy="6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64009</xdr:rowOff>
    </xdr:from>
    <xdr:to>
      <xdr:col>22</xdr:col>
      <xdr:colOff>114300</xdr:colOff>
      <xdr:row>36</xdr:row>
      <xdr:rowOff>111667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017259"/>
          <a:ext cx="698500" cy="4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88921</xdr:rowOff>
    </xdr:from>
    <xdr:to>
      <xdr:col>18</xdr:col>
      <xdr:colOff>177800</xdr:colOff>
      <xdr:row>36</xdr:row>
      <xdr:rowOff>111667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2908300" y="7042171"/>
          <a:ext cx="698500" cy="22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330146</xdr:rowOff>
    </xdr:from>
    <xdr:to>
      <xdr:col>29</xdr:col>
      <xdr:colOff>177800</xdr:colOff>
      <xdr:row>36</xdr:row>
      <xdr:rowOff>88846</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940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175223</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78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6569</xdr:rowOff>
    </xdr:from>
    <xdr:to>
      <xdr:col>26</xdr:col>
      <xdr:colOff>101600</xdr:colOff>
      <xdr:row>36</xdr:row>
      <xdr:rowOff>108169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959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118346</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72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13209</xdr:rowOff>
    </xdr:from>
    <xdr:to>
      <xdr:col>22</xdr:col>
      <xdr:colOff>165100</xdr:colOff>
      <xdr:row>36</xdr:row>
      <xdr:rowOff>114809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966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124986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7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60867</xdr:rowOff>
    </xdr:from>
    <xdr:to>
      <xdr:col>19</xdr:col>
      <xdr:colOff>38100</xdr:colOff>
      <xdr:row>36</xdr:row>
      <xdr:rowOff>162467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01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172644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78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38121</xdr:rowOff>
    </xdr:from>
    <xdr:to>
      <xdr:col>15</xdr:col>
      <xdr:colOff>101600</xdr:colOff>
      <xdr:row>36</xdr:row>
      <xdr:rowOff>139721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699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149898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76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3,467
3,436
187.25
6,403,294
6,272,786
59,686
2,664,527
6,230,616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53609</xdr:rowOff>
    </xdr:from>
    <xdr:to>
      <xdr:col>24</xdr:col>
      <xdr:colOff>63500</xdr:colOff>
      <xdr:row>36</xdr:row>
      <xdr:rowOff>61990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25809"/>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129269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61990</xdr:rowOff>
    </xdr:from>
    <xdr:to>
      <xdr:col>19</xdr:col>
      <xdr:colOff>177800</xdr:colOff>
      <xdr:row>36</xdr:row>
      <xdr:rowOff>67593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34190"/>
          <a:ext cx="889000" cy="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87798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1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67593</xdr:rowOff>
    </xdr:from>
    <xdr:to>
      <xdr:col>15</xdr:col>
      <xdr:colOff>50800</xdr:colOff>
      <xdr:row>36</xdr:row>
      <xdr:rowOff>93715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39793"/>
          <a:ext cx="889000" cy="2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104665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3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93715</xdr:rowOff>
    </xdr:from>
    <xdr:to>
      <xdr:col>10</xdr:col>
      <xdr:colOff>114300</xdr:colOff>
      <xdr:row>36</xdr:row>
      <xdr:rowOff>151194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65915"/>
          <a:ext cx="889000" cy="5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93360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156268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2809</xdr:rowOff>
    </xdr:from>
    <xdr:to>
      <xdr:col>24</xdr:col>
      <xdr:colOff>114300</xdr:colOff>
      <xdr:row>36</xdr:row>
      <xdr:rowOff>104409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152686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5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11190</xdr:rowOff>
    </xdr:from>
    <xdr:to>
      <xdr:col>20</xdr:col>
      <xdr:colOff>38100</xdr:colOff>
      <xdr:row>36</xdr:row>
      <xdr:rowOff>112790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8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103917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7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16793</xdr:rowOff>
    </xdr:from>
    <xdr:to>
      <xdr:col>15</xdr:col>
      <xdr:colOff>101600</xdr:colOff>
      <xdr:row>36</xdr:row>
      <xdr:rowOff>118393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8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109520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8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42915</xdr:rowOff>
    </xdr:from>
    <xdr:to>
      <xdr:col>10</xdr:col>
      <xdr:colOff>165100</xdr:colOff>
      <xdr:row>36</xdr:row>
      <xdr:rowOff>144515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1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135642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0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100394</xdr:rowOff>
    </xdr:from>
    <xdr:to>
      <xdr:col>6</xdr:col>
      <xdr:colOff>38100</xdr:colOff>
      <xdr:row>37</xdr:row>
      <xdr:rowOff>30544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7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21671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6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158550</xdr:rowOff>
    </xdr:from>
    <xdr:to>
      <xdr:col>24</xdr:col>
      <xdr:colOff>63500</xdr:colOff>
      <xdr:row>56</xdr:row>
      <xdr:rowOff>165768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59750"/>
          <a:ext cx="8382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79939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0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158550</xdr:rowOff>
    </xdr:from>
    <xdr:to>
      <xdr:col>19</xdr:col>
      <xdr:colOff>177800</xdr:colOff>
      <xdr:row>57</xdr:row>
      <xdr:rowOff>47744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59750"/>
          <a:ext cx="889000" cy="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17775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47744</xdr:rowOff>
    </xdr:from>
    <xdr:to>
      <xdr:col>15</xdr:col>
      <xdr:colOff>50800</xdr:colOff>
      <xdr:row>57</xdr:row>
      <xdr:rowOff>72595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20394"/>
          <a:ext cx="889000" cy="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34453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4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72595</xdr:rowOff>
    </xdr:from>
    <xdr:to>
      <xdr:col>10</xdr:col>
      <xdr:colOff>114300</xdr:colOff>
      <xdr:row>57</xdr:row>
      <xdr:rowOff>100539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45245"/>
          <a:ext cx="889000" cy="2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68583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94882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114968</xdr:rowOff>
    </xdr:from>
    <xdr:to>
      <xdr:col>24</xdr:col>
      <xdr:colOff>114300</xdr:colOff>
      <xdr:row>57</xdr:row>
      <xdr:rowOff>45118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93395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9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107750</xdr:rowOff>
    </xdr:from>
    <xdr:to>
      <xdr:col>20</xdr:col>
      <xdr:colOff>38100</xdr:colOff>
      <xdr:row>57</xdr:row>
      <xdr:rowOff>37900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0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29027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0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168394</xdr:rowOff>
    </xdr:from>
    <xdr:to>
      <xdr:col>15</xdr:col>
      <xdr:colOff>101600</xdr:colOff>
      <xdr:row>57</xdr:row>
      <xdr:rowOff>98544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89671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86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21795</xdr:rowOff>
    </xdr:from>
    <xdr:to>
      <xdr:col>10</xdr:col>
      <xdr:colOff>165100</xdr:colOff>
      <xdr:row>57</xdr:row>
      <xdr:rowOff>123395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114522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8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49739</xdr:rowOff>
    </xdr:from>
    <xdr:to>
      <xdr:col>6</xdr:col>
      <xdr:colOff>38100</xdr:colOff>
      <xdr:row>57</xdr:row>
      <xdr:rowOff>151339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142466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1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157553</xdr:rowOff>
    </xdr:from>
    <xdr:to>
      <xdr:col>24</xdr:col>
      <xdr:colOff>63500</xdr:colOff>
      <xdr:row>77</xdr:row>
      <xdr:rowOff>29776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16303"/>
          <a:ext cx="838200" cy="21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79835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81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169145</xdr:rowOff>
    </xdr:from>
    <xdr:to>
      <xdr:col>19</xdr:col>
      <xdr:colOff>177800</xdr:colOff>
      <xdr:row>75</xdr:row>
      <xdr:rowOff>157553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856445"/>
          <a:ext cx="889000" cy="15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29151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169145</xdr:rowOff>
    </xdr:from>
    <xdr:to>
      <xdr:col>15</xdr:col>
      <xdr:colOff>50800</xdr:colOff>
      <xdr:row>76</xdr:row>
      <xdr:rowOff>76302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856445"/>
          <a:ext cx="889000" cy="25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32938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76302</xdr:rowOff>
    </xdr:from>
    <xdr:to>
      <xdr:col>10</xdr:col>
      <xdr:colOff>114300</xdr:colOff>
      <xdr:row>78</xdr:row>
      <xdr:rowOff>13894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06502"/>
          <a:ext cx="889000" cy="28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15490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107027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150426</xdr:rowOff>
    </xdr:from>
    <xdr:to>
      <xdr:col>24</xdr:col>
      <xdr:colOff>114300</xdr:colOff>
      <xdr:row>77</xdr:row>
      <xdr:rowOff>80576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8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1853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106752</xdr:rowOff>
    </xdr:from>
    <xdr:to>
      <xdr:col>20</xdr:col>
      <xdr:colOff>38100</xdr:colOff>
      <xdr:row>76</xdr:row>
      <xdr:rowOff>36903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655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53429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4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118345</xdr:rowOff>
    </xdr:from>
    <xdr:to>
      <xdr:col>15</xdr:col>
      <xdr:colOff>101600</xdr:colOff>
      <xdr:row>75</xdr:row>
      <xdr:rowOff>48495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8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65022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58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25502</xdr:rowOff>
    </xdr:from>
    <xdr:to>
      <xdr:col>10</xdr:col>
      <xdr:colOff>165100</xdr:colOff>
      <xdr:row>76</xdr:row>
      <xdr:rowOff>127102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143629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83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134544</xdr:rowOff>
    </xdr:from>
    <xdr:to>
      <xdr:col>6</xdr:col>
      <xdr:colOff>38100</xdr:colOff>
      <xdr:row>78</xdr:row>
      <xdr:rowOff>64694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81221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57913</xdr:rowOff>
    </xdr:from>
    <xdr:to>
      <xdr:col>24</xdr:col>
      <xdr:colOff>63500</xdr:colOff>
      <xdr:row>95</xdr:row>
      <xdr:rowOff>143039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174213"/>
          <a:ext cx="838200" cy="25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78134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9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108686</xdr:rowOff>
    </xdr:from>
    <xdr:to>
      <xdr:col>19</xdr:col>
      <xdr:colOff>177800</xdr:colOff>
      <xdr:row>95</xdr:row>
      <xdr:rowOff>143039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224986"/>
          <a:ext cx="889000" cy="20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108686</xdr:rowOff>
    </xdr:from>
    <xdr:to>
      <xdr:col>15</xdr:col>
      <xdr:colOff>50800</xdr:colOff>
      <xdr:row>97</xdr:row>
      <xdr:rowOff>4141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24986"/>
          <a:ext cx="889000" cy="40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40428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4141</xdr:rowOff>
    </xdr:from>
    <xdr:to>
      <xdr:col>10</xdr:col>
      <xdr:colOff>114300</xdr:colOff>
      <xdr:row>97</xdr:row>
      <xdr:rowOff>11697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34791"/>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151592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7113</xdr:rowOff>
    </xdr:from>
    <xdr:to>
      <xdr:col>24</xdr:col>
      <xdr:colOff>114300</xdr:colOff>
      <xdr:row>94</xdr:row>
      <xdr:rowOff>108713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2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29990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97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92239</xdr:rowOff>
    </xdr:from>
    <xdr:to>
      <xdr:col>20</xdr:col>
      <xdr:colOff>38100</xdr:colOff>
      <xdr:row>96</xdr:row>
      <xdr:rowOff>22389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7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47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57886</xdr:rowOff>
    </xdr:from>
    <xdr:to>
      <xdr:col>15</xdr:col>
      <xdr:colOff>101600</xdr:colOff>
      <xdr:row>94</xdr:row>
      <xdr:rowOff>159486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17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4563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59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124791</xdr:rowOff>
    </xdr:from>
    <xdr:to>
      <xdr:col>10</xdr:col>
      <xdr:colOff>165100</xdr:colOff>
      <xdr:row>97</xdr:row>
      <xdr:rowOff>54941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46068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7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132347</xdr:rowOff>
    </xdr:from>
    <xdr:to>
      <xdr:col>6</xdr:col>
      <xdr:colOff>38100</xdr:colOff>
      <xdr:row>97</xdr:row>
      <xdr:rowOff>62497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9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53624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8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157595</xdr:rowOff>
    </xdr:from>
    <xdr:to>
      <xdr:col>55</xdr:col>
      <xdr:colOff>0</xdr:colOff>
      <xdr:row>37</xdr:row>
      <xdr:rowOff>38842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29795"/>
          <a:ext cx="838200" cy="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171323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72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157595</xdr:rowOff>
    </xdr:from>
    <xdr:to>
      <xdr:col>50</xdr:col>
      <xdr:colOff>114300</xdr:colOff>
      <xdr:row>37</xdr:row>
      <xdr:rowOff>62757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29795"/>
          <a:ext cx="889000" cy="7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82075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28970</xdr:rowOff>
    </xdr:from>
    <xdr:to>
      <xdr:col>45</xdr:col>
      <xdr:colOff>177800</xdr:colOff>
      <xdr:row>37</xdr:row>
      <xdr:rowOff>62757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029720"/>
          <a:ext cx="889000" cy="37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151982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28970</xdr:rowOff>
    </xdr:from>
    <xdr:to>
      <xdr:col>41</xdr:col>
      <xdr:colOff>50800</xdr:colOff>
      <xdr:row>37</xdr:row>
      <xdr:rowOff>76428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029720"/>
          <a:ext cx="889000" cy="39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86646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4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112102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62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159492</xdr:rowOff>
    </xdr:from>
    <xdr:to>
      <xdr:col>55</xdr:col>
      <xdr:colOff>50800</xdr:colOff>
      <xdr:row>37</xdr:row>
      <xdr:rowOff>89642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137919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1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106795</xdr:rowOff>
    </xdr:from>
    <xdr:to>
      <xdr:col>50</xdr:col>
      <xdr:colOff>165100</xdr:colOff>
      <xdr:row>37</xdr:row>
      <xdr:rowOff>36945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53472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5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11957</xdr:rowOff>
    </xdr:from>
    <xdr:to>
      <xdr:col>46</xdr:col>
      <xdr:colOff>38100</xdr:colOff>
      <xdr:row>37</xdr:row>
      <xdr:rowOff>113557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130084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3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149620</xdr:rowOff>
    </xdr:from>
    <xdr:to>
      <xdr:col>41</xdr:col>
      <xdr:colOff>101600</xdr:colOff>
      <xdr:row>35</xdr:row>
      <xdr:rowOff>79770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9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70897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25628</xdr:rowOff>
    </xdr:from>
    <xdr:to>
      <xdr:col>36</xdr:col>
      <xdr:colOff>165100</xdr:colOff>
      <xdr:row>37</xdr:row>
      <xdr:rowOff>127228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143755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4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145890</xdr:rowOff>
    </xdr:from>
    <xdr:to>
      <xdr:col>55</xdr:col>
      <xdr:colOff>0</xdr:colOff>
      <xdr:row>57</xdr:row>
      <xdr:rowOff>82240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404190"/>
          <a:ext cx="838200" cy="45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61173</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3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82240</xdr:rowOff>
    </xdr:from>
    <xdr:to>
      <xdr:col>50</xdr:col>
      <xdr:colOff>114300</xdr:colOff>
      <xdr:row>58</xdr:row>
      <xdr:rowOff>18252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54890"/>
          <a:ext cx="889000" cy="10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9438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95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18252</xdr:rowOff>
    </xdr:from>
    <xdr:to>
      <xdr:col>45</xdr:col>
      <xdr:colOff>177800</xdr:colOff>
      <xdr:row>58</xdr:row>
      <xdr:rowOff>123391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62352"/>
          <a:ext cx="889000" cy="10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123391</xdr:rowOff>
    </xdr:from>
    <xdr:to>
      <xdr:col>41</xdr:col>
      <xdr:colOff>50800</xdr:colOff>
      <xdr:row>58</xdr:row>
      <xdr:rowOff>124613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67491"/>
          <a:ext cx="8890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50694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50020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95090</xdr:rowOff>
    </xdr:from>
    <xdr:to>
      <xdr:col>55</xdr:col>
      <xdr:colOff>50800</xdr:colOff>
      <xdr:row>55</xdr:row>
      <xdr:rowOff>25240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3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117967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0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31440</xdr:rowOff>
    </xdr:from>
    <xdr:to>
      <xdr:col>50</xdr:col>
      <xdr:colOff>165100</xdr:colOff>
      <xdr:row>57</xdr:row>
      <xdr:rowOff>133040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149567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57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138902</xdr:rowOff>
    </xdr:from>
    <xdr:to>
      <xdr:col>46</xdr:col>
      <xdr:colOff>38100</xdr:colOff>
      <xdr:row>58</xdr:row>
      <xdr:rowOff>69052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1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60179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00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72591</xdr:rowOff>
    </xdr:from>
    <xdr:to>
      <xdr:col>41</xdr:col>
      <xdr:colOff>101600</xdr:colOff>
      <xdr:row>59</xdr:row>
      <xdr:rowOff>2741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165318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1010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73813</xdr:rowOff>
    </xdr:from>
    <xdr:to>
      <xdr:col>36</xdr:col>
      <xdr:colOff>165100</xdr:colOff>
      <xdr:row>59</xdr:row>
      <xdr:rowOff>3963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166540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1011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67434</xdr:rowOff>
    </xdr:from>
    <xdr:to>
      <xdr:col>55</xdr:col>
      <xdr:colOff>0</xdr:colOff>
      <xdr:row>77</xdr:row>
      <xdr:rowOff>84665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411834"/>
          <a:ext cx="838200" cy="87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123069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4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84665</xdr:rowOff>
    </xdr:from>
    <xdr:to>
      <xdr:col>50</xdr:col>
      <xdr:colOff>114300</xdr:colOff>
      <xdr:row>79</xdr:row>
      <xdr:rowOff>24468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86315"/>
          <a:ext cx="889000" cy="28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49058</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42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24468</xdr:rowOff>
    </xdr:from>
    <xdr:to>
      <xdr:col>45</xdr:col>
      <xdr:colOff>177800</xdr:colOff>
      <xdr:row>79</xdr:row>
      <xdr:rowOff>28958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69018"/>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28896</xdr:rowOff>
    </xdr:from>
    <xdr:to>
      <xdr:col>41</xdr:col>
      <xdr:colOff>50800</xdr:colOff>
      <xdr:row>79</xdr:row>
      <xdr:rowOff>28958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73446"/>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138354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142335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16634</xdr:rowOff>
    </xdr:from>
    <xdr:to>
      <xdr:col>55</xdr:col>
      <xdr:colOff>50800</xdr:colOff>
      <xdr:row>72</xdr:row>
      <xdr:rowOff>118234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36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39511</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21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33865</xdr:rowOff>
    </xdr:from>
    <xdr:to>
      <xdr:col>50</xdr:col>
      <xdr:colOff>165100</xdr:colOff>
      <xdr:row>77</xdr:row>
      <xdr:rowOff>135465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151992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01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145118</xdr:rowOff>
    </xdr:from>
    <xdr:to>
      <xdr:col>46</xdr:col>
      <xdr:colOff>38100</xdr:colOff>
      <xdr:row>79</xdr:row>
      <xdr:rowOff>75268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66395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6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149608</xdr:rowOff>
    </xdr:from>
    <xdr:to>
      <xdr:col>41</xdr:col>
      <xdr:colOff>101600</xdr:colOff>
      <xdr:row>79</xdr:row>
      <xdr:rowOff>79758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2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70885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61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149546</xdr:rowOff>
    </xdr:from>
    <xdr:to>
      <xdr:col>36</xdr:col>
      <xdr:colOff>165100</xdr:colOff>
      <xdr:row>79</xdr:row>
      <xdr:rowOff>79696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2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70823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6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37889</xdr:rowOff>
    </xdr:from>
    <xdr:to>
      <xdr:col>55</xdr:col>
      <xdr:colOff>0</xdr:colOff>
      <xdr:row>98</xdr:row>
      <xdr:rowOff>61164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839989"/>
          <a:ext cx="838200" cy="2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158620</xdr:rowOff>
    </xdr:from>
    <xdr:to>
      <xdr:col>50</xdr:col>
      <xdr:colOff>114300</xdr:colOff>
      <xdr:row>98</xdr:row>
      <xdr:rowOff>37889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789270"/>
          <a:ext cx="889000" cy="5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93515</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89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158620</xdr:rowOff>
    </xdr:from>
    <xdr:to>
      <xdr:col>45</xdr:col>
      <xdr:colOff>177800</xdr:colOff>
      <xdr:row>98</xdr:row>
      <xdr:rowOff>68309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789270"/>
          <a:ext cx="889000" cy="8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64364</xdr:rowOff>
    </xdr:from>
    <xdr:to>
      <xdr:col>41</xdr:col>
      <xdr:colOff>50800</xdr:colOff>
      <xdr:row>98</xdr:row>
      <xdr:rowOff>68309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866464"/>
          <a:ext cx="889000" cy="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69842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5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10364</xdr:rowOff>
    </xdr:from>
    <xdr:to>
      <xdr:col>55</xdr:col>
      <xdr:colOff>50800</xdr:colOff>
      <xdr:row>98</xdr:row>
      <xdr:rowOff>111964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160241</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158539</xdr:rowOff>
    </xdr:from>
    <xdr:to>
      <xdr:col>50</xdr:col>
      <xdr:colOff>165100</xdr:colOff>
      <xdr:row>98</xdr:row>
      <xdr:rowOff>88689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105216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56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107820</xdr:rowOff>
    </xdr:from>
    <xdr:to>
      <xdr:col>46</xdr:col>
      <xdr:colOff>38100</xdr:colOff>
      <xdr:row>98</xdr:row>
      <xdr:rowOff>37970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29097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83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17509</xdr:rowOff>
    </xdr:from>
    <xdr:to>
      <xdr:col>41</xdr:col>
      <xdr:colOff>101600</xdr:colOff>
      <xdr:row>98</xdr:row>
      <xdr:rowOff>119109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110236</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91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13564</xdr:rowOff>
    </xdr:from>
    <xdr:to>
      <xdr:col>36</xdr:col>
      <xdr:colOff>165100</xdr:colOff>
      <xdr:row>98</xdr:row>
      <xdr:rowOff>115164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1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106291</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9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120316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79473</xdr:rowOff>
    </xdr:from>
    <xdr:to>
      <xdr:col>85</xdr:col>
      <xdr:colOff>127000</xdr:colOff>
      <xdr:row>76</xdr:row>
      <xdr:rowOff>96414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09673"/>
          <a:ext cx="838200" cy="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96414</xdr:rowOff>
    </xdr:from>
    <xdr:to>
      <xdr:col>81</xdr:col>
      <xdr:colOff>50800</xdr:colOff>
      <xdr:row>76</xdr:row>
      <xdr:rowOff>105167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126614"/>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105167</xdr:rowOff>
    </xdr:from>
    <xdr:to>
      <xdr:col>76</xdr:col>
      <xdr:colOff>114300</xdr:colOff>
      <xdr:row>76</xdr:row>
      <xdr:rowOff>127893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35367"/>
          <a:ext cx="8890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127893</xdr:rowOff>
    </xdr:from>
    <xdr:to>
      <xdr:col>71</xdr:col>
      <xdr:colOff>177800</xdr:colOff>
      <xdr:row>76</xdr:row>
      <xdr:rowOff>133626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158093"/>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90575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28673</xdr:rowOff>
    </xdr:from>
    <xdr:to>
      <xdr:col>85</xdr:col>
      <xdr:colOff>177800</xdr:colOff>
      <xdr:row>76</xdr:row>
      <xdr:rowOff>130273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5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51550</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45614</xdr:rowOff>
    </xdr:from>
    <xdr:to>
      <xdr:col>81</xdr:col>
      <xdr:colOff>101600</xdr:colOff>
      <xdr:row>76</xdr:row>
      <xdr:rowOff>147214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163741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85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54367</xdr:rowOff>
    </xdr:from>
    <xdr:to>
      <xdr:col>76</xdr:col>
      <xdr:colOff>165100</xdr:colOff>
      <xdr:row>76</xdr:row>
      <xdr:rowOff>155967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8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1045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85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77093</xdr:rowOff>
    </xdr:from>
    <xdr:to>
      <xdr:col>72</xdr:col>
      <xdr:colOff>38100</xdr:colOff>
      <xdr:row>77</xdr:row>
      <xdr:rowOff>7243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23770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88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82826</xdr:rowOff>
    </xdr:from>
    <xdr:to>
      <xdr:col>67</xdr:col>
      <xdr:colOff>101600</xdr:colOff>
      <xdr:row>77</xdr:row>
      <xdr:rowOff>12976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29503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88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14745</xdr:rowOff>
    </xdr:from>
    <xdr:to>
      <xdr:col>85</xdr:col>
      <xdr:colOff>127000</xdr:colOff>
      <xdr:row>98</xdr:row>
      <xdr:rowOff>63962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16845"/>
          <a:ext cx="838200" cy="4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4404</xdr:rowOff>
    </xdr:from>
    <xdr:ext cx="599010"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63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530</xdr:rowOff>
    </xdr:from>
    <xdr:to>
      <xdr:col>81</xdr:col>
      <xdr:colOff>50800</xdr:colOff>
      <xdr:row>98</xdr:row>
      <xdr:rowOff>63962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02630"/>
          <a:ext cx="889000" cy="6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530</xdr:rowOff>
    </xdr:from>
    <xdr:to>
      <xdr:col>76</xdr:col>
      <xdr:colOff>114300</xdr:colOff>
      <xdr:row>98</xdr:row>
      <xdr:rowOff>49905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02630"/>
          <a:ext cx="889000" cy="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39962</xdr:rowOff>
    </xdr:from>
    <xdr:to>
      <xdr:col>71</xdr:col>
      <xdr:colOff>177800</xdr:colOff>
      <xdr:row>98</xdr:row>
      <xdr:rowOff>49905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42062"/>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113118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79012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135395</xdr:rowOff>
    </xdr:from>
    <xdr:to>
      <xdr:col>85</xdr:col>
      <xdr:colOff>177800</xdr:colOff>
      <xdr:row>98</xdr:row>
      <xdr:rowOff>65545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50322</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13162</xdr:rowOff>
    </xdr:from>
    <xdr:to>
      <xdr:col>81</xdr:col>
      <xdr:colOff>101600</xdr:colOff>
      <xdr:row>98</xdr:row>
      <xdr:rowOff>114762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105889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121180</xdr:rowOff>
    </xdr:from>
    <xdr:to>
      <xdr:col>76</xdr:col>
      <xdr:colOff>165100</xdr:colOff>
      <xdr:row>98</xdr:row>
      <xdr:rowOff>51330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42457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170555</xdr:rowOff>
    </xdr:from>
    <xdr:to>
      <xdr:col>72</xdr:col>
      <xdr:colOff>38100</xdr:colOff>
      <xdr:row>98</xdr:row>
      <xdr:rowOff>100705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91832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89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160612</xdr:rowOff>
    </xdr:from>
    <xdr:to>
      <xdr:col>67</xdr:col>
      <xdr:colOff>101600</xdr:colOff>
      <xdr:row>98</xdr:row>
      <xdr:rowOff>90762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81889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88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127356</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4245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127356</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4245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76556</xdr:rowOff>
    </xdr:from>
    <xdr:to>
      <xdr:col>107</xdr:col>
      <xdr:colOff>101600</xdr:colOff>
      <xdr:row>39</xdr:row>
      <xdr:rowOff>6706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169283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68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27252</xdr:rowOff>
    </xdr:from>
    <xdr:to>
      <xdr:col>116</xdr:col>
      <xdr:colOff>63500</xdr:colOff>
      <xdr:row>55</xdr:row>
      <xdr:rowOff>155085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457002"/>
          <a:ext cx="838200" cy="12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54365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155085</xdr:rowOff>
    </xdr:from>
    <xdr:to>
      <xdr:col>111</xdr:col>
      <xdr:colOff>177800</xdr:colOff>
      <xdr:row>56</xdr:row>
      <xdr:rowOff>3226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584835"/>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51325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99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3226</xdr:rowOff>
    </xdr:from>
    <xdr:to>
      <xdr:col>107</xdr:col>
      <xdr:colOff>50800</xdr:colOff>
      <xdr:row>56</xdr:row>
      <xdr:rowOff>17102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604426"/>
          <a:ext cx="8890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39186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98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17102</xdr:rowOff>
    </xdr:from>
    <xdr:to>
      <xdr:col>102</xdr:col>
      <xdr:colOff>114300</xdr:colOff>
      <xdr:row>57</xdr:row>
      <xdr:rowOff>144135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618302"/>
          <a:ext cx="889000" cy="29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156618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92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147902</xdr:rowOff>
    </xdr:from>
    <xdr:to>
      <xdr:col>116</xdr:col>
      <xdr:colOff>114300</xdr:colOff>
      <xdr:row>55</xdr:row>
      <xdr:rowOff>78052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4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170779</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25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104285</xdr:rowOff>
    </xdr:from>
    <xdr:to>
      <xdr:col>112</xdr:col>
      <xdr:colOff>38100</xdr:colOff>
      <xdr:row>56</xdr:row>
      <xdr:rowOff>34435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5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50962</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3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123876</xdr:rowOff>
    </xdr:from>
    <xdr:to>
      <xdr:col>107</xdr:col>
      <xdr:colOff>101600</xdr:colOff>
      <xdr:row>56</xdr:row>
      <xdr:rowOff>54026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55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70553</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32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137752</xdr:rowOff>
    </xdr:from>
    <xdr:to>
      <xdr:col>102</xdr:col>
      <xdr:colOff>165100</xdr:colOff>
      <xdr:row>56</xdr:row>
      <xdr:rowOff>67902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5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84429</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34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93335</xdr:rowOff>
    </xdr:from>
    <xdr:to>
      <xdr:col>98</xdr:col>
      <xdr:colOff>38100</xdr:colOff>
      <xdr:row>58</xdr:row>
      <xdr:rowOff>23485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86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14612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95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85714</xdr:rowOff>
    </xdr:from>
    <xdr:to>
      <xdr:col>116</xdr:col>
      <xdr:colOff>63500</xdr:colOff>
      <xdr:row>76</xdr:row>
      <xdr:rowOff>125888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15914"/>
          <a:ext cx="838200" cy="4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163395</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50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125888</xdr:rowOff>
    </xdr:from>
    <xdr:to>
      <xdr:col>111</xdr:col>
      <xdr:colOff>177800</xdr:colOff>
      <xdr:row>76</xdr:row>
      <xdr:rowOff>169487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56088"/>
          <a:ext cx="889000" cy="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50363</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7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128887</xdr:rowOff>
    </xdr:from>
    <xdr:to>
      <xdr:col>107</xdr:col>
      <xdr:colOff>50800</xdr:colOff>
      <xdr:row>76</xdr:row>
      <xdr:rowOff>169487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159087"/>
          <a:ext cx="8890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67723</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128887</xdr:rowOff>
    </xdr:from>
    <xdr:to>
      <xdr:col>102</xdr:col>
      <xdr:colOff>114300</xdr:colOff>
      <xdr:row>76</xdr:row>
      <xdr:rowOff>131694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59087"/>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48424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58487</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34914</xdr:rowOff>
    </xdr:from>
    <xdr:to>
      <xdr:col>116</xdr:col>
      <xdr:colOff>114300</xdr:colOff>
      <xdr:row>76</xdr:row>
      <xdr:rowOff>136514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13341</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4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75088</xdr:rowOff>
    </xdr:from>
    <xdr:to>
      <xdr:col>112</xdr:col>
      <xdr:colOff>38100</xdr:colOff>
      <xdr:row>77</xdr:row>
      <xdr:rowOff>5238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167815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118687</xdr:rowOff>
    </xdr:from>
    <xdr:to>
      <xdr:col>107</xdr:col>
      <xdr:colOff>101600</xdr:colOff>
      <xdr:row>77</xdr:row>
      <xdr:rowOff>48837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39964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78087</xdr:rowOff>
    </xdr:from>
    <xdr:to>
      <xdr:col>102</xdr:col>
      <xdr:colOff>165100</xdr:colOff>
      <xdr:row>77</xdr:row>
      <xdr:rowOff>8237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170814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80894</xdr:rowOff>
    </xdr:from>
    <xdr:to>
      <xdr:col>98</xdr:col>
      <xdr:colOff>38100</xdr:colOff>
      <xdr:row>77</xdr:row>
      <xdr:rowOff>11044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2171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項目のうち、維持補修費については、前年度よりも町道除雪費が大幅に減少したが変わらず類似団体平均を上回っている。補助費等については、高校魅力化推進事業による各種補助の実施によるもの。公債費については、令和元年度の過疎対策事業債に係る元金償還によるもの。貸付金については、産業振興資金貸付金の実施が主なものとなっている。また、普通建設事業費（うち新規整備）については、前年度と比較し、主に吉岡温泉整備事業及び種苗生産等施設整備事業等を実施したため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3,467
3,436
187.25
6,403,294
6,272,786
59,686
2,664,527
6,230,616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25543</xdr:rowOff>
    </xdr:from>
    <xdr:to>
      <xdr:col>24</xdr:col>
      <xdr:colOff>63500</xdr:colOff>
      <xdr:row>36</xdr:row>
      <xdr:rowOff>109268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197743"/>
          <a:ext cx="838200" cy="8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82321</xdr:rowOff>
    </xdr:from>
    <xdr:to>
      <xdr:col>19</xdr:col>
      <xdr:colOff>177800</xdr:colOff>
      <xdr:row>36</xdr:row>
      <xdr:rowOff>109268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254521"/>
          <a:ext cx="889000" cy="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82321</xdr:rowOff>
    </xdr:from>
    <xdr:to>
      <xdr:col>15</xdr:col>
      <xdr:colOff>50800</xdr:colOff>
      <xdr:row>36</xdr:row>
      <xdr:rowOff>149701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254521"/>
          <a:ext cx="889000" cy="6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128270</xdr:rowOff>
    </xdr:from>
    <xdr:to>
      <xdr:col>10</xdr:col>
      <xdr:colOff>114300</xdr:colOff>
      <xdr:row>36</xdr:row>
      <xdr:rowOff>149701</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300470"/>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55640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39152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146193</xdr:rowOff>
    </xdr:from>
    <xdr:to>
      <xdr:col>24</xdr:col>
      <xdr:colOff>114300</xdr:colOff>
      <xdr:row>36</xdr:row>
      <xdr:rowOff>76343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1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169070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99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58468</xdr:rowOff>
    </xdr:from>
    <xdr:to>
      <xdr:col>20</xdr:col>
      <xdr:colOff>38100</xdr:colOff>
      <xdr:row>36</xdr:row>
      <xdr:rowOff>160068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5145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0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31521</xdr:rowOff>
    </xdr:from>
    <xdr:to>
      <xdr:col>15</xdr:col>
      <xdr:colOff>101600</xdr:colOff>
      <xdr:row>36</xdr:row>
      <xdr:rowOff>133121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149648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97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98901</xdr:rowOff>
    </xdr:from>
    <xdr:to>
      <xdr:col>10</xdr:col>
      <xdr:colOff>165100</xdr:colOff>
      <xdr:row>37</xdr:row>
      <xdr:rowOff>29051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7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45578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4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77470</xdr:rowOff>
    </xdr:from>
    <xdr:to>
      <xdr:col>6</xdr:col>
      <xdr:colOff>38100</xdr:colOff>
      <xdr:row>37</xdr:row>
      <xdr:rowOff>7620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24147</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02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101839</xdr:rowOff>
    </xdr:from>
    <xdr:to>
      <xdr:col>24</xdr:col>
      <xdr:colOff>63500</xdr:colOff>
      <xdr:row>57</xdr:row>
      <xdr:rowOff>139930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74489"/>
          <a:ext cx="838200" cy="3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101190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30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87374</xdr:rowOff>
    </xdr:from>
    <xdr:to>
      <xdr:col>19</xdr:col>
      <xdr:colOff>177800</xdr:colOff>
      <xdr:row>57</xdr:row>
      <xdr:rowOff>101839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60024"/>
          <a:ext cx="889000" cy="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55107</xdr:rowOff>
    </xdr:from>
    <xdr:to>
      <xdr:col>15</xdr:col>
      <xdr:colOff>50800</xdr:colOff>
      <xdr:row>57</xdr:row>
      <xdr:rowOff>87374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27757"/>
          <a:ext cx="889000" cy="3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55107</xdr:rowOff>
    </xdr:from>
    <xdr:to>
      <xdr:col>10</xdr:col>
      <xdr:colOff>114300</xdr:colOff>
      <xdr:row>57</xdr:row>
      <xdr:rowOff>133063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27757"/>
          <a:ext cx="889000" cy="7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88333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145706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57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89130</xdr:rowOff>
    </xdr:from>
    <xdr:to>
      <xdr:col>24</xdr:col>
      <xdr:colOff>114300</xdr:colOff>
      <xdr:row>58</xdr:row>
      <xdr:rowOff>19280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4057</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7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51039</xdr:rowOff>
    </xdr:from>
    <xdr:to>
      <xdr:col>20</xdr:col>
      <xdr:colOff>38100</xdr:colOff>
      <xdr:row>57</xdr:row>
      <xdr:rowOff>152639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91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36574</xdr:rowOff>
    </xdr:from>
    <xdr:to>
      <xdr:col>15</xdr:col>
      <xdr:colOff>101600</xdr:colOff>
      <xdr:row>57</xdr:row>
      <xdr:rowOff>138174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129301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90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4307</xdr:rowOff>
    </xdr:from>
    <xdr:to>
      <xdr:col>10</xdr:col>
      <xdr:colOff>165100</xdr:colOff>
      <xdr:row>57</xdr:row>
      <xdr:rowOff>105907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7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97034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86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82263</xdr:rowOff>
    </xdr:from>
    <xdr:to>
      <xdr:col>6</xdr:col>
      <xdr:colOff>38100</xdr:colOff>
      <xdr:row>58</xdr:row>
      <xdr:rowOff>12413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3540</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94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14866</xdr:rowOff>
    </xdr:from>
    <xdr:to>
      <xdr:col>24</xdr:col>
      <xdr:colOff>63500</xdr:colOff>
      <xdr:row>75</xdr:row>
      <xdr:rowOff>96138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73616"/>
          <a:ext cx="838200" cy="8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140366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56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62909</xdr:rowOff>
    </xdr:from>
    <xdr:to>
      <xdr:col>19</xdr:col>
      <xdr:colOff>177800</xdr:colOff>
      <xdr:row>75</xdr:row>
      <xdr:rowOff>96138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750209"/>
          <a:ext cx="889000" cy="20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147451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62909</xdr:rowOff>
    </xdr:from>
    <xdr:to>
      <xdr:col>15</xdr:col>
      <xdr:colOff>50800</xdr:colOff>
      <xdr:row>76</xdr:row>
      <xdr:rowOff>141666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750209"/>
          <a:ext cx="889000" cy="4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19056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141666</xdr:rowOff>
    </xdr:from>
    <xdr:to>
      <xdr:col>10</xdr:col>
      <xdr:colOff>114300</xdr:colOff>
      <xdr:row>76</xdr:row>
      <xdr:rowOff>153631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71866"/>
          <a:ext cx="889000" cy="1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155231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135516</xdr:rowOff>
    </xdr:from>
    <xdr:to>
      <xdr:col>24</xdr:col>
      <xdr:colOff>114300</xdr:colOff>
      <xdr:row>75</xdr:row>
      <xdr:rowOff>65666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2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113943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0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45338</xdr:rowOff>
    </xdr:from>
    <xdr:to>
      <xdr:col>20</xdr:col>
      <xdr:colOff>38100</xdr:colOff>
      <xdr:row>75</xdr:row>
      <xdr:rowOff>146938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0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163465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7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12109</xdr:rowOff>
    </xdr:from>
    <xdr:to>
      <xdr:col>15</xdr:col>
      <xdr:colOff>101600</xdr:colOff>
      <xdr:row>74</xdr:row>
      <xdr:rowOff>113709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130236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90866</xdr:rowOff>
    </xdr:from>
    <xdr:to>
      <xdr:col>10</xdr:col>
      <xdr:colOff>165100</xdr:colOff>
      <xdr:row>77</xdr:row>
      <xdr:rowOff>21016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2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12143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1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102831</xdr:rowOff>
    </xdr:from>
    <xdr:to>
      <xdr:col>6</xdr:col>
      <xdr:colOff>38100</xdr:colOff>
      <xdr:row>77</xdr:row>
      <xdr:rowOff>32981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24108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2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86632</xdr:rowOff>
    </xdr:from>
    <xdr:to>
      <xdr:col>24</xdr:col>
      <xdr:colOff>63500</xdr:colOff>
      <xdr:row>96</xdr:row>
      <xdr:rowOff>123822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517132"/>
          <a:ext cx="838200" cy="106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4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123822</xdr:rowOff>
    </xdr:from>
    <xdr:to>
      <xdr:col>19</xdr:col>
      <xdr:colOff>177800</xdr:colOff>
      <xdr:row>96</xdr:row>
      <xdr:rowOff>162375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83022"/>
          <a:ext cx="889000" cy="3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136176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7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142563</xdr:rowOff>
    </xdr:from>
    <xdr:to>
      <xdr:col>15</xdr:col>
      <xdr:colOff>50800</xdr:colOff>
      <xdr:row>96</xdr:row>
      <xdr:rowOff>162375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01763"/>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65665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6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142563</xdr:rowOff>
    </xdr:from>
    <xdr:to>
      <xdr:col>10</xdr:col>
      <xdr:colOff>114300</xdr:colOff>
      <xdr:row>97</xdr:row>
      <xdr:rowOff>89571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01763"/>
          <a:ext cx="889000" cy="1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134833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35832</xdr:rowOff>
    </xdr:from>
    <xdr:to>
      <xdr:col>24</xdr:col>
      <xdr:colOff>114300</xdr:colOff>
      <xdr:row>90</xdr:row>
      <xdr:rowOff>137432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4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126956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38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73022</xdr:rowOff>
    </xdr:from>
    <xdr:to>
      <xdr:col>20</xdr:col>
      <xdr:colOff>38100</xdr:colOff>
      <xdr:row>97</xdr:row>
      <xdr:rowOff>3172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19699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30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111575</xdr:rowOff>
    </xdr:from>
    <xdr:to>
      <xdr:col>15</xdr:col>
      <xdr:colOff>101600</xdr:colOff>
      <xdr:row>97</xdr:row>
      <xdr:rowOff>41725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7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58252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34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91763</xdr:rowOff>
    </xdr:from>
    <xdr:to>
      <xdr:col>10</xdr:col>
      <xdr:colOff>165100</xdr:colOff>
      <xdr:row>97</xdr:row>
      <xdr:rowOff>21913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38440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32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38771</xdr:rowOff>
    </xdr:from>
    <xdr:to>
      <xdr:col>6</xdr:col>
      <xdr:colOff>38100</xdr:colOff>
      <xdr:row>97</xdr:row>
      <xdr:rowOff>140371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6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156898</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4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5588</xdr:rowOff>
    </xdr:from>
    <xdr:to>
      <xdr:col>55</xdr:col>
      <xdr:colOff>0</xdr:colOff>
      <xdr:row>38</xdr:row>
      <xdr:rowOff>29972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520688"/>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35323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50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5588</xdr:rowOff>
    </xdr:from>
    <xdr:to>
      <xdr:col>50</xdr:col>
      <xdr:colOff>114300</xdr:colOff>
      <xdr:row>38</xdr:row>
      <xdr:rowOff>15240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5206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75582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59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15240</xdr:rowOff>
    </xdr:from>
    <xdr:to>
      <xdr:col>45</xdr:col>
      <xdr:colOff>177800</xdr:colOff>
      <xdr:row>38</xdr:row>
      <xdr:rowOff>33782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30340"/>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155465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70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33782</xdr:rowOff>
    </xdr:from>
    <xdr:to>
      <xdr:col>41</xdr:col>
      <xdr:colOff>50800</xdr:colOff>
      <xdr:row>38</xdr:row>
      <xdr:rowOff>52324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48882"/>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98188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124604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150622</xdr:rowOff>
    </xdr:from>
    <xdr:to>
      <xdr:col>55</xdr:col>
      <xdr:colOff>50800</xdr:colOff>
      <xdr:row>38</xdr:row>
      <xdr:rowOff>80772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2049</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126238</xdr:rowOff>
    </xdr:from>
    <xdr:to>
      <xdr:col>50</xdr:col>
      <xdr:colOff>165100</xdr:colOff>
      <xdr:row>38</xdr:row>
      <xdr:rowOff>56388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72915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135890</xdr:rowOff>
    </xdr:from>
    <xdr:to>
      <xdr:col>46</xdr:col>
      <xdr:colOff>38100</xdr:colOff>
      <xdr:row>38</xdr:row>
      <xdr:rowOff>66040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82567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154432</xdr:rowOff>
    </xdr:from>
    <xdr:to>
      <xdr:col>41</xdr:col>
      <xdr:colOff>101600</xdr:colOff>
      <xdr:row>38</xdr:row>
      <xdr:rowOff>84582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101109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1524</xdr:rowOff>
    </xdr:from>
    <xdr:to>
      <xdr:col>36</xdr:col>
      <xdr:colOff>165100</xdr:colOff>
      <xdr:row>38</xdr:row>
      <xdr:rowOff>103124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119651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29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51626</xdr:rowOff>
    </xdr:from>
    <xdr:to>
      <xdr:col>55</xdr:col>
      <xdr:colOff>0</xdr:colOff>
      <xdr:row>58</xdr:row>
      <xdr:rowOff>118845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652826"/>
          <a:ext cx="838200" cy="4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169931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2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118845</xdr:rowOff>
    </xdr:from>
    <xdr:to>
      <xdr:col>50</xdr:col>
      <xdr:colOff>114300</xdr:colOff>
      <xdr:row>58</xdr:row>
      <xdr:rowOff>148989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62945"/>
          <a:ext cx="889000" cy="3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148989</xdr:rowOff>
    </xdr:from>
    <xdr:to>
      <xdr:col>45</xdr:col>
      <xdr:colOff>177800</xdr:colOff>
      <xdr:row>58</xdr:row>
      <xdr:rowOff>150465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93089"/>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150465</xdr:rowOff>
    </xdr:from>
    <xdr:to>
      <xdr:col>41</xdr:col>
      <xdr:colOff>50800</xdr:colOff>
      <xdr:row>59</xdr:row>
      <xdr:rowOff>16077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094565"/>
          <a:ext cx="889000" cy="3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118386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97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142953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974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826</xdr:rowOff>
    </xdr:from>
    <xdr:to>
      <xdr:col>55</xdr:col>
      <xdr:colOff>50800</xdr:colOff>
      <xdr:row>56</xdr:row>
      <xdr:rowOff>102426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0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23703</xdr:rowOff>
    </xdr:from>
    <xdr:ext cx="599010"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5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68045</xdr:rowOff>
    </xdr:from>
    <xdr:to>
      <xdr:col>50</xdr:col>
      <xdr:colOff>165100</xdr:colOff>
      <xdr:row>58</xdr:row>
      <xdr:rowOff>169645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160772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1010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98189</xdr:rowOff>
    </xdr:from>
    <xdr:to>
      <xdr:col>46</xdr:col>
      <xdr:colOff>38100</xdr:colOff>
      <xdr:row>59</xdr:row>
      <xdr:rowOff>28339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19466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1013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99665</xdr:rowOff>
    </xdr:from>
    <xdr:to>
      <xdr:col>41</xdr:col>
      <xdr:colOff>101600</xdr:colOff>
      <xdr:row>59</xdr:row>
      <xdr:rowOff>29815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20942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13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136727</xdr:rowOff>
    </xdr:from>
    <xdr:to>
      <xdr:col>36</xdr:col>
      <xdr:colOff>165100</xdr:colOff>
      <xdr:row>59</xdr:row>
      <xdr:rowOff>66877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58004</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17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148253</xdr:rowOff>
    </xdr:from>
    <xdr:to>
      <xdr:col>55</xdr:col>
      <xdr:colOff>0</xdr:colOff>
      <xdr:row>78</xdr:row>
      <xdr:rowOff>156834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521353"/>
          <a:ext cx="8382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148253</xdr:rowOff>
    </xdr:from>
    <xdr:to>
      <xdr:col>50</xdr:col>
      <xdr:colOff>114300</xdr:colOff>
      <xdr:row>78</xdr:row>
      <xdr:rowOff>165858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521353"/>
          <a:ext cx="889000" cy="1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150657</xdr:rowOff>
    </xdr:from>
    <xdr:to>
      <xdr:col>45</xdr:col>
      <xdr:colOff>177800</xdr:colOff>
      <xdr:row>78</xdr:row>
      <xdr:rowOff>165858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23757"/>
          <a:ext cx="889000" cy="1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150657</xdr:rowOff>
    </xdr:from>
    <xdr:to>
      <xdr:col>41</xdr:col>
      <xdr:colOff>50800</xdr:colOff>
      <xdr:row>79</xdr:row>
      <xdr:rowOff>13928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23757"/>
          <a:ext cx="889000" cy="3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30481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54131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106034</xdr:rowOff>
    </xdr:from>
    <xdr:to>
      <xdr:col>55</xdr:col>
      <xdr:colOff>50800</xdr:colOff>
      <xdr:row>79</xdr:row>
      <xdr:rowOff>36184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41817</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1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97453</xdr:rowOff>
    </xdr:from>
    <xdr:to>
      <xdr:col>50</xdr:col>
      <xdr:colOff>165100</xdr:colOff>
      <xdr:row>79</xdr:row>
      <xdr:rowOff>27603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18730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56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115058</xdr:rowOff>
    </xdr:from>
    <xdr:to>
      <xdr:col>46</xdr:col>
      <xdr:colOff>38100</xdr:colOff>
      <xdr:row>79</xdr:row>
      <xdr:rowOff>45208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36335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58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99857</xdr:rowOff>
    </xdr:from>
    <xdr:to>
      <xdr:col>41</xdr:col>
      <xdr:colOff>101600</xdr:colOff>
      <xdr:row>79</xdr:row>
      <xdr:rowOff>30007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7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21134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134578</xdr:rowOff>
    </xdr:from>
    <xdr:to>
      <xdr:col>36</xdr:col>
      <xdr:colOff>165100</xdr:colOff>
      <xdr:row>79</xdr:row>
      <xdr:rowOff>64728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55855</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6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95827</xdr:rowOff>
    </xdr:from>
    <xdr:to>
      <xdr:col>55</xdr:col>
      <xdr:colOff>0</xdr:colOff>
      <xdr:row>97</xdr:row>
      <xdr:rowOff>112161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26477"/>
          <a:ext cx="838200" cy="1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62678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2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59852</xdr:rowOff>
    </xdr:from>
    <xdr:to>
      <xdr:col>50</xdr:col>
      <xdr:colOff>114300</xdr:colOff>
      <xdr:row>97</xdr:row>
      <xdr:rowOff>95827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90502"/>
          <a:ext cx="889000" cy="3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59852</xdr:rowOff>
    </xdr:from>
    <xdr:to>
      <xdr:col>45</xdr:col>
      <xdr:colOff>177800</xdr:colOff>
      <xdr:row>97</xdr:row>
      <xdr:rowOff>144773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90502"/>
          <a:ext cx="889000" cy="8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163606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7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144773</xdr:rowOff>
    </xdr:from>
    <xdr:to>
      <xdr:col>41</xdr:col>
      <xdr:colOff>50800</xdr:colOff>
      <xdr:row>98</xdr:row>
      <xdr:rowOff>5052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75423"/>
          <a:ext cx="889000" cy="3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53008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61361</xdr:rowOff>
    </xdr:from>
    <xdr:to>
      <xdr:col>55</xdr:col>
      <xdr:colOff>50800</xdr:colOff>
      <xdr:row>97</xdr:row>
      <xdr:rowOff>162961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39788</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7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45027</xdr:rowOff>
    </xdr:from>
    <xdr:to>
      <xdr:col>50</xdr:col>
      <xdr:colOff>165100</xdr:colOff>
      <xdr:row>97</xdr:row>
      <xdr:rowOff>146627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7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137754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7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9052</xdr:rowOff>
    </xdr:from>
    <xdr:to>
      <xdr:col>46</xdr:col>
      <xdr:colOff>38100</xdr:colOff>
      <xdr:row>97</xdr:row>
      <xdr:rowOff>110652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127179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41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93973</xdr:rowOff>
    </xdr:from>
    <xdr:to>
      <xdr:col>41</xdr:col>
      <xdr:colOff>101600</xdr:colOff>
      <xdr:row>98</xdr:row>
      <xdr:rowOff>24123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2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15250</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81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125702</xdr:rowOff>
    </xdr:from>
    <xdr:to>
      <xdr:col>36</xdr:col>
      <xdr:colOff>165100</xdr:colOff>
      <xdr:row>98</xdr:row>
      <xdr:rowOff>55852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5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46979</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84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120711</xdr:rowOff>
    </xdr:from>
    <xdr:to>
      <xdr:col>85</xdr:col>
      <xdr:colOff>127000</xdr:colOff>
      <xdr:row>36</xdr:row>
      <xdr:rowOff>35626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121461"/>
          <a:ext cx="838200" cy="8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36245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08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120711</xdr:rowOff>
    </xdr:from>
    <xdr:to>
      <xdr:col>81</xdr:col>
      <xdr:colOff>50800</xdr:colOff>
      <xdr:row>36</xdr:row>
      <xdr:rowOff>90520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121461"/>
          <a:ext cx="889000" cy="14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123380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90520</xdr:rowOff>
    </xdr:from>
    <xdr:to>
      <xdr:col>76</xdr:col>
      <xdr:colOff>114300</xdr:colOff>
      <xdr:row>36</xdr:row>
      <xdr:rowOff>94521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26272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142326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94521</xdr:rowOff>
    </xdr:from>
    <xdr:to>
      <xdr:col>71</xdr:col>
      <xdr:colOff>177800</xdr:colOff>
      <xdr:row>36</xdr:row>
      <xdr:rowOff>121381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266721"/>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141112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96827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156276</xdr:rowOff>
    </xdr:from>
    <xdr:to>
      <xdr:col>85</xdr:col>
      <xdr:colOff>177800</xdr:colOff>
      <xdr:row>36</xdr:row>
      <xdr:rowOff>86426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7703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69911</xdr:rowOff>
    </xdr:from>
    <xdr:to>
      <xdr:col>81</xdr:col>
      <xdr:colOff>101600</xdr:colOff>
      <xdr:row>36</xdr:row>
      <xdr:rowOff>61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4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39720</xdr:rowOff>
    </xdr:from>
    <xdr:to>
      <xdr:col>76</xdr:col>
      <xdr:colOff>165100</xdr:colOff>
      <xdr:row>36</xdr:row>
      <xdr:rowOff>141320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1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132447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0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43721</xdr:rowOff>
    </xdr:from>
    <xdr:to>
      <xdr:col>72</xdr:col>
      <xdr:colOff>38100</xdr:colOff>
      <xdr:row>36</xdr:row>
      <xdr:rowOff>145321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161848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99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70581</xdr:rowOff>
    </xdr:from>
    <xdr:to>
      <xdr:col>67</xdr:col>
      <xdr:colOff>101600</xdr:colOff>
      <xdr:row>37</xdr:row>
      <xdr:rowOff>731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2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163308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3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6291</xdr:rowOff>
    </xdr:from>
    <xdr:to>
      <xdr:col>85</xdr:col>
      <xdr:colOff>127000</xdr:colOff>
      <xdr:row>58</xdr:row>
      <xdr:rowOff>34843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778941"/>
          <a:ext cx="838200" cy="20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6291</xdr:rowOff>
    </xdr:from>
    <xdr:to>
      <xdr:col>81</xdr:col>
      <xdr:colOff>50800</xdr:colOff>
      <xdr:row>58</xdr:row>
      <xdr:rowOff>59328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78941"/>
          <a:ext cx="889000" cy="22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26895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47384</xdr:rowOff>
    </xdr:from>
    <xdr:to>
      <xdr:col>76</xdr:col>
      <xdr:colOff>114300</xdr:colOff>
      <xdr:row>58</xdr:row>
      <xdr:rowOff>59328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991484"/>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66308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66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47384</xdr:rowOff>
    </xdr:from>
    <xdr:to>
      <xdr:col>71</xdr:col>
      <xdr:colOff>177800</xdr:colOff>
      <xdr:row>58</xdr:row>
      <xdr:rowOff>64885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991484"/>
          <a:ext cx="889000" cy="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69532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6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72572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6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155493</xdr:rowOff>
    </xdr:from>
    <xdr:to>
      <xdr:col>85</xdr:col>
      <xdr:colOff>177800</xdr:colOff>
      <xdr:row>58</xdr:row>
      <xdr:rowOff>85643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70420</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126941</xdr:rowOff>
    </xdr:from>
    <xdr:to>
      <xdr:col>81</xdr:col>
      <xdr:colOff>101600</xdr:colOff>
      <xdr:row>57</xdr:row>
      <xdr:rowOff>57091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2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73618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50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8528</xdr:rowOff>
    </xdr:from>
    <xdr:to>
      <xdr:col>76</xdr:col>
      <xdr:colOff>165100</xdr:colOff>
      <xdr:row>58</xdr:row>
      <xdr:rowOff>110128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101255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0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168034</xdr:rowOff>
    </xdr:from>
    <xdr:to>
      <xdr:col>72</xdr:col>
      <xdr:colOff>38100</xdr:colOff>
      <xdr:row>58</xdr:row>
      <xdr:rowOff>98184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89311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03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14085</xdr:rowOff>
    </xdr:from>
    <xdr:to>
      <xdr:col>67</xdr:col>
      <xdr:colOff>101600</xdr:colOff>
      <xdr:row>58</xdr:row>
      <xdr:rowOff>115685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106812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05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79473</xdr:rowOff>
    </xdr:from>
    <xdr:to>
      <xdr:col>85</xdr:col>
      <xdr:colOff>127000</xdr:colOff>
      <xdr:row>96</xdr:row>
      <xdr:rowOff>96414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38673"/>
          <a:ext cx="838200" cy="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96414</xdr:rowOff>
    </xdr:from>
    <xdr:to>
      <xdr:col>81</xdr:col>
      <xdr:colOff>50800</xdr:colOff>
      <xdr:row>96</xdr:row>
      <xdr:rowOff>105167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55614"/>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105167</xdr:rowOff>
    </xdr:from>
    <xdr:to>
      <xdr:col>76</xdr:col>
      <xdr:colOff>114300</xdr:colOff>
      <xdr:row>96</xdr:row>
      <xdr:rowOff>127893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564367"/>
          <a:ext cx="8890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127893</xdr:rowOff>
    </xdr:from>
    <xdr:to>
      <xdr:col>71</xdr:col>
      <xdr:colOff>177800</xdr:colOff>
      <xdr:row>96</xdr:row>
      <xdr:rowOff>133626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587093"/>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90575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28673</xdr:rowOff>
    </xdr:from>
    <xdr:to>
      <xdr:col>85</xdr:col>
      <xdr:colOff>177800</xdr:colOff>
      <xdr:row>96</xdr:row>
      <xdr:rowOff>130273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51550</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33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45614</xdr:rowOff>
    </xdr:from>
    <xdr:to>
      <xdr:col>81</xdr:col>
      <xdr:colOff>101600</xdr:colOff>
      <xdr:row>96</xdr:row>
      <xdr:rowOff>147214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163741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28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54367</xdr:rowOff>
    </xdr:from>
    <xdr:to>
      <xdr:col>76</xdr:col>
      <xdr:colOff>165100</xdr:colOff>
      <xdr:row>96</xdr:row>
      <xdr:rowOff>155967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1044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2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77093</xdr:rowOff>
    </xdr:from>
    <xdr:to>
      <xdr:col>72</xdr:col>
      <xdr:colOff>38100</xdr:colOff>
      <xdr:row>97</xdr:row>
      <xdr:rowOff>7243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3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23770</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31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82826</xdr:rowOff>
    </xdr:from>
    <xdr:to>
      <xdr:col>67</xdr:col>
      <xdr:colOff>101600</xdr:colOff>
      <xdr:row>97</xdr:row>
      <xdr:rowOff>12976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29503</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31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項目のうち、まず衛生費については、吉岡温泉整備事業により前年度に比べ大幅に増加しております。また、農林水産業費については、種苗生産等施設整備事業及び有害鳥獣処理施設整備事業により前年度に比べ大幅に増加し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高校魅力化推進事業の建設が終了したことにより前年度に比べ大幅に減少しております。なお、公債費の増加については、令和元年度の過疎対策事業債に係る元金償還が主なもの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実質収支比率等について、比率の大部分を占める財政調整基金残高は、令和元年度に</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百万円を取り崩していましたが、令和２年度に</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百万円、令和３年度に</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百万円、令和４年度に</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千万円令和、５年度に</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百万円積立てし、基金残高は増額となっております。</a:t>
          </a:r>
        </a:p>
        <a:p>
          <a:r>
            <a:rPr kumimoji="1" lang="ja-JP" altLang="en-US" sz="1200">
              <a:latin typeface="ＭＳ ゴシック" pitchFamily="49" charset="-128"/>
              <a:ea typeface="ＭＳ ゴシック" pitchFamily="49" charset="-128"/>
            </a:rPr>
            <a:t>　また、実質単年度収支については、平成２９年度からマイナスで推移しておりましたが、令和２年度から令和４年度まではプラスに転じましたが、令和５年度はマイナスとなりました。引き続き、経費の削減を進めるとともに、地方交付税の推移などを見極めながら財政の健全化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連結実質赤字比率に関しては、各会計とも赤字の発生は無く、それぞれ健全に推移していますが、今後の高齢化による医療費の増大や制度改正による負担増を注視していく必要があります。</a:t>
          </a:r>
        </a:p>
        <a:p>
          <a:r>
            <a:rPr kumimoji="1" lang="ja-JP" altLang="en-US" sz="1400">
              <a:latin typeface="ＭＳ ゴシック" pitchFamily="49" charset="-128"/>
              <a:ea typeface="ＭＳ ゴシック" pitchFamily="49" charset="-128"/>
            </a:rPr>
            <a:t>　また、人口減少に歯止めがかからないことから、特に企業会計については、人口減による収益の悪化も懸念されるところでありますので、健全な財政運営が確保されるよう受益者負担の見直しを検討しながら、健全な財政運営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実質公債費比率については、過去に行われた大型建設に係る起債の償還がピークを越え、地方債残高が減少してきたこと。また地方交付税が順調に算入されてきたことなどから、横ばいで推移しております。</a:t>
          </a:r>
        </a:p>
        <a:p>
          <a:r>
            <a:rPr kumimoji="1" lang="ja-JP" altLang="en-US" sz="1400">
              <a:latin typeface="ＭＳ ゴシック" pitchFamily="49" charset="-128"/>
              <a:ea typeface="ＭＳ ゴシック" pitchFamily="49" charset="-128"/>
            </a:rPr>
            <a:t>　令和５年度以降は大型事業に対する地方債の新規発行があることから、比率については上昇に転ずるものと推計しておりますが、今後も交付税等の動向に注視するとともに、財政状況によっては事業の見直しなどにより、事業費の圧縮に努めるなどして、公債費比率の適正な水準の維持と抑制を図ってまいり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減債基金のうち、満期一括償還地方債の償還財源として積み立てた額はありません。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実施した町独自の公債費適正化計画による新規起債の抑制や公的補償金免除による繰上償還の実施による地方債残高の減少、また、充当可能基金の増加により将来負担比率はマイナス数値でありましたが、平成２８年度からは、浄化槽整備特別会計に係る繰上見込額が増加したことなどから、プラスに転じています。</a:t>
          </a:r>
        </a:p>
        <a:p>
          <a:r>
            <a:rPr kumimoji="1" lang="ja-JP" altLang="en-US" sz="1400">
              <a:latin typeface="ＭＳ ゴシック" pitchFamily="49" charset="-128"/>
              <a:ea typeface="ＭＳ ゴシック" pitchFamily="49" charset="-128"/>
            </a:rPr>
            <a:t>　令和５年度以降は大型事業に対する地方債の新規発行により地方債残高が増加し、充当可能基金についても令和５年度は増加しましたが、財政調整基金をはじめとした基金額も減少することが予想され、将来負担比率の増加も見込まれることから、今後も適正な比率の維持と抑制を図り、健全な財政運営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北海道福島町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・令和５年度においては、公共施設維持保全基金を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百万円、ふるさと定住促進住宅基金を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千万円、人財育成基金を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百万円積み立てた結果、前年度と比較し、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・基金の使途の明確化を図るために、将来の歳出増加に備えて、公共施設維持保全基金など、個々の特定目的基金に積み立てていくことを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・公共施設維持保全基金：公共施設の計画的な維持保全及び解体に要する経費の財源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・ふるさと応援基金：産業の充実及び整備、生活環境の整備及び健康福祉の充実、人材育成及び文化の向上、コミュニティその他まちづくり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に関する事業の発展に関する事業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・ふるさと定住促進住宅基金：町の人口減少が続く中で、定住促進住宅の整備充実を図り、若者等の定住・移住を促進する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・人財育成基金：各分野における町の将来を担うリーダー等の人材育成（資格取得、研修会等）を図る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・花田俊勝奨学金基金：大学（大学院を除く。）、短期大学（就業年限２年を除く。）、専修学校の専門課程（就業年限３年以上）に在学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する福島町住民の子どもで、経済的理由により就学困難なものに対する奨学資金の貸付</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・公共施設維持保全基金：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・ふるさと定住促進住宅基金：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・人財育成基金：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・公共施設維持保全基金：第５次総合計画の財政推計等の状況を見ながら積立及び取崩金額を検討する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・ふるさと応援基金：返礼品などＰＲによる寄付額を増加し、毎年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千万円の積立を目標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・ふるさと定住促進住宅基金：定住促進住宅整備事業を実施するため、財政推計等の状況を見ながら積立金額を検討する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・人財育成基金：人財育成を長期的に実施するための安定財源として、毎年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・令和５年度においては、繰越金により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百万円を積み立てた。また、大型建設事業の実施等により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・平成２８年度からスタートした第５次総合計画の推進により、現状の財源計画をもって事業実施した場合、不足する財源を補う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ために財政調整基金からの繰入を見込まなければならず、基金残高については減少することとなりますが、依存財源に多くを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頼る当町が、弾力的な財政運営、かつ、自立を一定程度確保するため、決算時に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億円程度を確保できるように努める。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・令和５年度においては、普通交付税再算定における「臨時財政対策債償還基金費」の追加により、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・減債基金条例に基づき、経済事業の著しい変動等により財源が不足する場合において、町債の償還の財源に充てるときや償還期限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を繰り上げて行う町債の償還の財源に充てるときなどに使用することとしている。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Q30" sqref="Q30:V30"/>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6403294</v>
      </c>
      <c r="BO4" s="449"/>
      <c r="BP4" s="449"/>
      <c r="BQ4" s="449"/>
      <c r="BR4" s="449"/>
      <c r="BS4" s="449"/>
      <c r="BT4" s="449"/>
      <c r="BU4" s="450"/>
      <c r="BV4" s="448">
        <v>5003406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2.2000000000000002</v>
      </c>
      <c r="CU4" s="589"/>
      <c r="CV4" s="589"/>
      <c r="CW4" s="589"/>
      <c r="CX4" s="589"/>
      <c r="CY4" s="589"/>
      <c r="CZ4" s="589"/>
      <c r="DA4" s="590"/>
      <c r="DB4" s="588">
        <v>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6272786</v>
      </c>
      <c r="BO5" s="420"/>
      <c r="BP5" s="420"/>
      <c r="BQ5" s="420"/>
      <c r="BR5" s="420"/>
      <c r="BS5" s="420"/>
      <c r="BT5" s="420"/>
      <c r="BU5" s="421"/>
      <c r="BV5" s="419">
        <v>4876016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85.4</v>
      </c>
      <c r="CU5" s="417"/>
      <c r="CV5" s="417"/>
      <c r="CW5" s="417"/>
      <c r="CX5" s="417"/>
      <c r="CY5" s="417"/>
      <c r="CZ5" s="417"/>
      <c r="DA5" s="418"/>
      <c r="DB5" s="416">
        <v>83.5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130508</v>
      </c>
      <c r="BO6" s="420"/>
      <c r="BP6" s="420"/>
      <c r="BQ6" s="420"/>
      <c r="BR6" s="420"/>
      <c r="BS6" s="420"/>
      <c r="BT6" s="420"/>
      <c r="BU6" s="421"/>
      <c r="BV6" s="419">
        <v>127390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85.8</v>
      </c>
      <c r="CU6" s="563"/>
      <c r="CV6" s="563"/>
      <c r="CW6" s="563"/>
      <c r="CX6" s="563"/>
      <c r="CY6" s="563"/>
      <c r="CZ6" s="563"/>
      <c r="DA6" s="564"/>
      <c r="DB6" s="562">
        <v>84.3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70822</v>
      </c>
      <c r="BO7" s="420"/>
      <c r="BP7" s="420"/>
      <c r="BQ7" s="420"/>
      <c r="BR7" s="420"/>
      <c r="BS7" s="420"/>
      <c r="BT7" s="420"/>
      <c r="BU7" s="421"/>
      <c r="BV7" s="419">
        <v>19958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2664527</v>
      </c>
      <c r="CU7" s="420"/>
      <c r="CV7" s="420"/>
      <c r="CW7" s="420"/>
      <c r="CX7" s="420"/>
      <c r="CY7" s="420"/>
      <c r="CZ7" s="420"/>
      <c r="DA7" s="421"/>
      <c r="DB7" s="419">
        <v>2673284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59686</v>
      </c>
      <c r="BO8" s="420"/>
      <c r="BP8" s="420"/>
      <c r="BQ8" s="420"/>
      <c r="BR8" s="420"/>
      <c r="BS8" s="420"/>
      <c r="BT8" s="420"/>
      <c r="BU8" s="421"/>
      <c r="BV8" s="419">
        <v>107432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0.22</v>
      </c>
      <c r="CU8" s="523"/>
      <c r="CV8" s="523"/>
      <c r="CW8" s="523"/>
      <c r="CX8" s="523"/>
      <c r="CY8" s="523"/>
      <c r="CZ8" s="523"/>
      <c r="DA8" s="524"/>
      <c r="DB8" s="522">
        <v>0.22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3794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-47746</v>
      </c>
      <c r="BO9" s="420"/>
      <c r="BP9" s="420"/>
      <c r="BQ9" s="420"/>
      <c r="BR9" s="420"/>
      <c r="BS9" s="420"/>
      <c r="BT9" s="420"/>
      <c r="BU9" s="421"/>
      <c r="BV9" s="419">
        <v>10358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18.399999999999999</v>
      </c>
      <c r="CU9" s="417"/>
      <c r="CV9" s="417"/>
      <c r="CW9" s="417"/>
      <c r="CX9" s="417"/>
      <c r="CY9" s="417"/>
      <c r="CZ9" s="417"/>
      <c r="DA9" s="418"/>
      <c r="DB9" s="416">
        <v>18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4422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55131</v>
      </c>
      <c r="BO10" s="420"/>
      <c r="BP10" s="420"/>
      <c r="BQ10" s="420"/>
      <c r="BR10" s="420"/>
      <c r="BS10" s="420"/>
      <c r="BT10" s="420"/>
      <c r="BU10" s="421"/>
      <c r="BV10" s="419">
        <v>50127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3467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60000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3436</v>
      </c>
      <c r="S13" s="507"/>
      <c r="T13" s="507"/>
      <c r="U13" s="507"/>
      <c r="V13" s="508"/>
      <c r="W13" s="509" t="s">
        <v>131</v>
      </c>
      <c r="X13" s="405"/>
      <c r="Y13" s="405"/>
      <c r="Z13" s="405"/>
      <c r="AA13" s="405"/>
      <c r="AB13" s="406"/>
      <c r="AC13" s="372">
        <v>241</v>
      </c>
      <c r="AD13" s="373"/>
      <c r="AE13" s="373"/>
      <c r="AF13" s="373"/>
      <c r="AG13" s="374"/>
      <c r="AH13" s="372">
        <v>271</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-52615</v>
      </c>
      <c r="BO13" s="420"/>
      <c r="BP13" s="420"/>
      <c r="BQ13" s="420"/>
      <c r="BR13" s="420"/>
      <c r="BS13" s="420"/>
      <c r="BT13" s="420"/>
      <c r="BU13" s="421"/>
      <c r="BV13" s="419">
        <v>60485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9.9</v>
      </c>
      <c r="CU13" s="417"/>
      <c r="CV13" s="417"/>
      <c r="CW13" s="417"/>
      <c r="CX13" s="417"/>
      <c r="CY13" s="417"/>
      <c r="CZ13" s="417"/>
      <c r="DA13" s="418"/>
      <c r="DB13" s="416">
        <v>9.8000000000000007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3571</v>
      </c>
      <c r="S14" s="507"/>
      <c r="T14" s="507"/>
      <c r="U14" s="507"/>
      <c r="V14" s="508"/>
      <c r="W14" s="510"/>
      <c r="X14" s="408"/>
      <c r="Y14" s="408"/>
      <c r="Z14" s="408"/>
      <c r="AA14" s="408"/>
      <c r="AB14" s="409"/>
      <c r="AC14" s="499">
        <v>14.9</v>
      </c>
      <c r="AD14" s="500"/>
      <c r="AE14" s="500"/>
      <c r="AF14" s="500"/>
      <c r="AG14" s="501"/>
      <c r="AH14" s="499">
        <v>14.4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40.799999999999997</v>
      </c>
      <c r="CU14" s="517"/>
      <c r="CV14" s="517"/>
      <c r="CW14" s="517"/>
      <c r="CX14" s="517"/>
      <c r="CY14" s="517"/>
      <c r="CZ14" s="517"/>
      <c r="DA14" s="518"/>
      <c r="DB14" s="516">
        <v>7.5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3545</v>
      </c>
      <c r="S15" s="507"/>
      <c r="T15" s="507"/>
      <c r="U15" s="507"/>
      <c r="V15" s="508"/>
      <c r="W15" s="509" t="s">
        <v>137</v>
      </c>
      <c r="X15" s="405"/>
      <c r="Y15" s="405"/>
      <c r="Z15" s="405"/>
      <c r="AA15" s="405"/>
      <c r="AB15" s="406"/>
      <c r="AC15" s="372">
        <v>590</v>
      </c>
      <c r="AD15" s="373"/>
      <c r="AE15" s="373"/>
      <c r="AF15" s="373"/>
      <c r="AG15" s="374"/>
      <c r="AH15" s="372">
        <v>729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535236</v>
      </c>
      <c r="BO15" s="449"/>
      <c r="BP15" s="449"/>
      <c r="BQ15" s="449"/>
      <c r="BR15" s="449"/>
      <c r="BS15" s="449"/>
      <c r="BT15" s="449"/>
      <c r="BU15" s="450"/>
      <c r="BV15" s="448">
        <v>546731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36.5</v>
      </c>
      <c r="AD16" s="500"/>
      <c r="AE16" s="500"/>
      <c r="AF16" s="500"/>
      <c r="AG16" s="501"/>
      <c r="AH16" s="499">
        <v>38.700000000000003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2511532</v>
      </c>
      <c r="BO16" s="420"/>
      <c r="BP16" s="420"/>
      <c r="BQ16" s="420"/>
      <c r="BR16" s="420"/>
      <c r="BS16" s="420"/>
      <c r="BT16" s="420"/>
      <c r="BU16" s="421"/>
      <c r="BV16" s="419">
        <v>2502528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785</v>
      </c>
      <c r="AD17" s="373"/>
      <c r="AE17" s="373"/>
      <c r="AF17" s="373"/>
      <c r="AG17" s="374"/>
      <c r="AH17" s="372">
        <v>882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677028</v>
      </c>
      <c r="BO17" s="420"/>
      <c r="BP17" s="420"/>
      <c r="BQ17" s="420"/>
      <c r="BR17" s="420"/>
      <c r="BS17" s="420"/>
      <c r="BT17" s="420"/>
      <c r="BU17" s="421"/>
      <c r="BV17" s="419">
        <v>693097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187.25</v>
      </c>
      <c r="M18" s="472"/>
      <c r="N18" s="472"/>
      <c r="O18" s="472"/>
      <c r="P18" s="472"/>
      <c r="Q18" s="472"/>
      <c r="R18" s="473"/>
      <c r="S18" s="473"/>
      <c r="T18" s="473"/>
      <c r="U18" s="473"/>
      <c r="V18" s="474"/>
      <c r="W18" s="490"/>
      <c r="X18" s="491"/>
      <c r="Y18" s="491"/>
      <c r="Z18" s="491"/>
      <c r="AA18" s="491"/>
      <c r="AB18" s="515"/>
      <c r="AC18" s="389">
        <v>48.6</v>
      </c>
      <c r="AD18" s="390"/>
      <c r="AE18" s="390"/>
      <c r="AF18" s="390"/>
      <c r="AG18" s="475"/>
      <c r="AH18" s="389">
        <v>46.9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2285750</v>
      </c>
      <c r="BO18" s="420"/>
      <c r="BP18" s="420"/>
      <c r="BQ18" s="420"/>
      <c r="BR18" s="420"/>
      <c r="BS18" s="420"/>
      <c r="BT18" s="420"/>
      <c r="BU18" s="421"/>
      <c r="BV18" s="419">
        <v>2252073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3116884</v>
      </c>
      <c r="BO19" s="420"/>
      <c r="BP19" s="420"/>
      <c r="BQ19" s="420"/>
      <c r="BR19" s="420"/>
      <c r="BS19" s="420"/>
      <c r="BT19" s="420"/>
      <c r="BU19" s="421"/>
      <c r="BV19" s="419">
        <v>3162840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1861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6230616</v>
      </c>
      <c r="BO22" s="449"/>
      <c r="BP22" s="449"/>
      <c r="BQ22" s="449"/>
      <c r="BR22" s="449"/>
      <c r="BS22" s="449"/>
      <c r="BT22" s="449"/>
      <c r="BU22" s="450"/>
      <c r="BV22" s="448">
        <v>4928100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5457837</v>
      </c>
      <c r="BO23" s="420"/>
      <c r="BP23" s="420"/>
      <c r="BQ23" s="420"/>
      <c r="BR23" s="420"/>
      <c r="BS23" s="420"/>
      <c r="BT23" s="420"/>
      <c r="BU23" s="421"/>
      <c r="BV23" s="419">
        <v>4033960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7200</v>
      </c>
      <c r="R24" s="373"/>
      <c r="S24" s="373"/>
      <c r="T24" s="373"/>
      <c r="U24" s="373"/>
      <c r="V24" s="374"/>
      <c r="W24" s="462"/>
      <c r="X24" s="399"/>
      <c r="Y24" s="400"/>
      <c r="Z24" s="375" t="s">
        <v>162</v>
      </c>
      <c r="AA24" s="376"/>
      <c r="AB24" s="376"/>
      <c r="AC24" s="376"/>
      <c r="AD24" s="376"/>
      <c r="AE24" s="376"/>
      <c r="AF24" s="376"/>
      <c r="AG24" s="377"/>
      <c r="AH24" s="372">
        <v>68</v>
      </c>
      <c r="AI24" s="373"/>
      <c r="AJ24" s="373"/>
      <c r="AK24" s="373"/>
      <c r="AL24" s="374"/>
      <c r="AM24" s="372">
        <v>191420</v>
      </c>
      <c r="AN24" s="373"/>
      <c r="AO24" s="373"/>
      <c r="AP24" s="373"/>
      <c r="AQ24" s="373"/>
      <c r="AR24" s="374"/>
      <c r="AS24" s="372">
        <v>2815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5345245</v>
      </c>
      <c r="BO24" s="420"/>
      <c r="BP24" s="420"/>
      <c r="BQ24" s="420"/>
      <c r="BR24" s="420"/>
      <c r="BS24" s="420"/>
      <c r="BT24" s="420"/>
      <c r="BU24" s="421"/>
      <c r="BV24" s="419">
        <v>3912269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6000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111990</v>
      </c>
      <c r="BO25" s="449"/>
      <c r="BP25" s="449"/>
      <c r="BQ25" s="449"/>
      <c r="BR25" s="449"/>
      <c r="BS25" s="449"/>
      <c r="BT25" s="449"/>
      <c r="BU25" s="450"/>
      <c r="BV25" s="448">
        <v>47951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5600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2780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2220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1348720</v>
      </c>
      <c r="BO28" s="449"/>
      <c r="BP28" s="449"/>
      <c r="BQ28" s="449"/>
      <c r="BR28" s="449"/>
      <c r="BS28" s="449"/>
      <c r="BT28" s="449"/>
      <c r="BU28" s="450"/>
      <c r="BV28" s="448">
        <v>1353589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8</v>
      </c>
      <c r="M29" s="373"/>
      <c r="N29" s="373"/>
      <c r="O29" s="373"/>
      <c r="P29" s="374"/>
      <c r="Q29" s="372">
        <v>1870</v>
      </c>
      <c r="R29" s="373"/>
      <c r="S29" s="373"/>
      <c r="T29" s="373"/>
      <c r="U29" s="373"/>
      <c r="V29" s="374"/>
      <c r="W29" s="463"/>
      <c r="X29" s="464"/>
      <c r="Y29" s="465"/>
      <c r="Z29" s="375" t="s">
        <v>178</v>
      </c>
      <c r="AA29" s="376"/>
      <c r="AB29" s="376"/>
      <c r="AC29" s="376"/>
      <c r="AD29" s="376"/>
      <c r="AE29" s="376"/>
      <c r="AF29" s="376"/>
      <c r="AG29" s="377"/>
      <c r="AH29" s="372">
        <v>68</v>
      </c>
      <c r="AI29" s="373"/>
      <c r="AJ29" s="373"/>
      <c r="AK29" s="373"/>
      <c r="AL29" s="374"/>
      <c r="AM29" s="372">
        <v>191420</v>
      </c>
      <c r="AN29" s="373"/>
      <c r="AO29" s="373"/>
      <c r="AP29" s="373"/>
      <c r="AQ29" s="373"/>
      <c r="AR29" s="374"/>
      <c r="AS29" s="372">
        <v>2815</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37968</v>
      </c>
      <c r="BO29" s="420"/>
      <c r="BP29" s="420"/>
      <c r="BQ29" s="420"/>
      <c r="BR29" s="420"/>
      <c r="BS29" s="420"/>
      <c r="BT29" s="420"/>
      <c r="BU29" s="421"/>
      <c r="BV29" s="419">
        <v>28022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355272</v>
      </c>
      <c r="BO30" s="454"/>
      <c r="BP30" s="454"/>
      <c r="BQ30" s="454"/>
      <c r="BR30" s="454"/>
      <c r="BS30" s="454"/>
      <c r="BT30" s="454"/>
      <c r="BU30" s="455"/>
      <c r="BV30" s="453">
        <v>339986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福島町水道事業会計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福島町浄化槽整備特別会計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渡島西部広域事務組合</v>
      </c>
      <c r="BZ34" s="368"/>
      <c r="CA34" s="368"/>
      <c r="CB34" s="368"/>
      <c r="CC34" s="368"/>
      <c r="CD34" s="368"/>
      <c r="CE34" s="368"/>
      <c r="CF34" s="368"/>
      <c r="CG34" s="368"/>
      <c r="CH34" s="368"/>
      <c r="CI34" s="368"/>
      <c r="CJ34" s="368"/>
      <c r="CK34" s="368"/>
      <c r="CL34" s="368"/>
      <c r="CM34" s="368"/>
      <c r="CN34" s="181"/>
      <c r="CO34" s="367">
        <f>IF(CQ34="","",MAX(C34:D43,U34:V43,AM34:AN43,BE34:BF43,BW34:BX43)+1)</f>
        <v>11</v>
      </c>
      <c r="CP34" s="367"/>
      <c r="CQ34" s="368" t="str">
        <f>IF('各会計、関係団体の財政状況及び健全化判断比率'!BS7="","",'各会計、関係団体の財政状況及び健全化判断比率'!BS7)</f>
        <v>福島町まちづくり工房</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渡島廃棄物処理広域連合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渡島・檜山地方税滞納整理機構</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国民健康保険診療所特別会計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IlCJO74+sCb8lbKaGbvDlOVuWs5loy8U4BxncqT7ThktxgpKdYjY6/nvS2rr3uSsPQLX9pwss081WDSmuafvZw==" saltValue="w9s8pI77qTkPX41tdHsww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F31" sqref="CF31:CQ3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539080</v>
      </c>
      <c r="S5" s="677"/>
      <c r="T5" s="677"/>
      <c r="U5" s="677"/>
      <c r="V5" s="677"/>
      <c r="W5" s="677"/>
      <c r="X5" s="677"/>
      <c r="Y5" s="702"/>
      <c r="Z5" s="715">
        <v>8.4</v>
      </c>
      <c r="AA5" s="715"/>
      <c r="AB5" s="715"/>
      <c r="AC5" s="715"/>
      <c r="AD5" s="716">
        <v>539080</v>
      </c>
      <c r="AE5" s="716"/>
      <c r="AF5" s="716"/>
      <c r="AG5" s="716"/>
      <c r="AH5" s="716"/>
      <c r="AI5" s="716"/>
      <c r="AJ5" s="716"/>
      <c r="AK5" s="716"/>
      <c r="AL5" s="703">
        <v>20.2</v>
      </c>
      <c r="AM5" s="685"/>
      <c r="AN5" s="685"/>
      <c r="AO5" s="704"/>
      <c r="AP5" s="679" t="s">
        <v>217</v>
      </c>
      <c r="AQ5" s="680"/>
      <c r="AR5" s="680"/>
      <c r="AS5" s="680"/>
      <c r="AT5" s="680"/>
      <c r="AU5" s="680"/>
      <c r="AV5" s="680"/>
      <c r="AW5" s="680"/>
      <c r="AX5" s="680"/>
      <c r="AY5" s="680"/>
      <c r="AZ5" s="680"/>
      <c r="BA5" s="680"/>
      <c r="BB5" s="680"/>
      <c r="BC5" s="680"/>
      <c r="BD5" s="680"/>
      <c r="BE5" s="680"/>
      <c r="BF5" s="681"/>
      <c r="BG5" s="621">
        <v>531609</v>
      </c>
      <c r="BH5" s="622"/>
      <c r="BI5" s="622"/>
      <c r="BJ5" s="622"/>
      <c r="BK5" s="622"/>
      <c r="BL5" s="622"/>
      <c r="BM5" s="622"/>
      <c r="BN5" s="623"/>
      <c r="BO5" s="659">
        <v>98.6</v>
      </c>
      <c r="BP5" s="659"/>
      <c r="BQ5" s="659"/>
      <c r="BR5" s="659"/>
      <c r="BS5" s="660">
        <v>3620</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31361</v>
      </c>
      <c r="S6" s="622"/>
      <c r="T6" s="622"/>
      <c r="U6" s="622"/>
      <c r="V6" s="622"/>
      <c r="W6" s="622"/>
      <c r="X6" s="622"/>
      <c r="Y6" s="623"/>
      <c r="Z6" s="659">
        <v>0.5</v>
      </c>
      <c r="AA6" s="659"/>
      <c r="AB6" s="659"/>
      <c r="AC6" s="659"/>
      <c r="AD6" s="660">
        <v>31361</v>
      </c>
      <c r="AE6" s="660"/>
      <c r="AF6" s="660"/>
      <c r="AG6" s="660"/>
      <c r="AH6" s="660"/>
      <c r="AI6" s="660"/>
      <c r="AJ6" s="660"/>
      <c r="AK6" s="660"/>
      <c r="AL6" s="624">
        <v>1.2</v>
      </c>
      <c r="AM6" s="625"/>
      <c r="AN6" s="625"/>
      <c r="AO6" s="661"/>
      <c r="AP6" s="618" t="s">
        <v>222</v>
      </c>
      <c r="AQ6" s="619"/>
      <c r="AR6" s="619"/>
      <c r="AS6" s="619"/>
      <c r="AT6" s="619"/>
      <c r="AU6" s="619"/>
      <c r="AV6" s="619"/>
      <c r="AW6" s="619"/>
      <c r="AX6" s="619"/>
      <c r="AY6" s="619"/>
      <c r="AZ6" s="619"/>
      <c r="BA6" s="619"/>
      <c r="BB6" s="619"/>
      <c r="BC6" s="619"/>
      <c r="BD6" s="619"/>
      <c r="BE6" s="619"/>
      <c r="BF6" s="620"/>
      <c r="BG6" s="621">
        <v>531609</v>
      </c>
      <c r="BH6" s="622"/>
      <c r="BI6" s="622"/>
      <c r="BJ6" s="622"/>
      <c r="BK6" s="622"/>
      <c r="BL6" s="622"/>
      <c r="BM6" s="622"/>
      <c r="BN6" s="623"/>
      <c r="BO6" s="659">
        <v>98.6</v>
      </c>
      <c r="BP6" s="659"/>
      <c r="BQ6" s="659"/>
      <c r="BR6" s="659"/>
      <c r="BS6" s="660">
        <v>3620</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76258</v>
      </c>
      <c r="CS6" s="622"/>
      <c r="CT6" s="622"/>
      <c r="CU6" s="622"/>
      <c r="CV6" s="622"/>
      <c r="CW6" s="622"/>
      <c r="CX6" s="622"/>
      <c r="CY6" s="623"/>
      <c r="CZ6" s="703">
        <v>1.2</v>
      </c>
      <c r="DA6" s="685"/>
      <c r="DB6" s="685"/>
      <c r="DC6" s="705"/>
      <c r="DD6" s="627">
        <v>1081</v>
      </c>
      <c r="DE6" s="622"/>
      <c r="DF6" s="622"/>
      <c r="DG6" s="622"/>
      <c r="DH6" s="622"/>
      <c r="DI6" s="622"/>
      <c r="DJ6" s="622"/>
      <c r="DK6" s="622"/>
      <c r="DL6" s="622"/>
      <c r="DM6" s="622"/>
      <c r="DN6" s="622"/>
      <c r="DO6" s="622"/>
      <c r="DP6" s="623"/>
      <c r="DQ6" s="627">
        <v>75774</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119</v>
      </c>
      <c r="S7" s="622"/>
      <c r="T7" s="622"/>
      <c r="U7" s="622"/>
      <c r="V7" s="622"/>
      <c r="W7" s="622"/>
      <c r="X7" s="622"/>
      <c r="Y7" s="623"/>
      <c r="Z7" s="659">
        <v>0</v>
      </c>
      <c r="AA7" s="659"/>
      <c r="AB7" s="659"/>
      <c r="AC7" s="659"/>
      <c r="AD7" s="660">
        <v>119</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149834</v>
      </c>
      <c r="BH7" s="622"/>
      <c r="BI7" s="622"/>
      <c r="BJ7" s="622"/>
      <c r="BK7" s="622"/>
      <c r="BL7" s="622"/>
      <c r="BM7" s="622"/>
      <c r="BN7" s="623"/>
      <c r="BO7" s="659">
        <v>27.8</v>
      </c>
      <c r="BP7" s="659"/>
      <c r="BQ7" s="659"/>
      <c r="BR7" s="659"/>
      <c r="BS7" s="660">
        <v>3620</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675438</v>
      </c>
      <c r="CS7" s="622"/>
      <c r="CT7" s="622"/>
      <c r="CU7" s="622"/>
      <c r="CV7" s="622"/>
      <c r="CW7" s="622"/>
      <c r="CX7" s="622"/>
      <c r="CY7" s="623"/>
      <c r="CZ7" s="659">
        <v>10.8</v>
      </c>
      <c r="DA7" s="659"/>
      <c r="DB7" s="659"/>
      <c r="DC7" s="659"/>
      <c r="DD7" s="627">
        <v>39800</v>
      </c>
      <c r="DE7" s="622"/>
      <c r="DF7" s="622"/>
      <c r="DG7" s="622"/>
      <c r="DH7" s="622"/>
      <c r="DI7" s="622"/>
      <c r="DJ7" s="622"/>
      <c r="DK7" s="622"/>
      <c r="DL7" s="622"/>
      <c r="DM7" s="622"/>
      <c r="DN7" s="622"/>
      <c r="DO7" s="622"/>
      <c r="DP7" s="623"/>
      <c r="DQ7" s="627">
        <v>469224</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1108</v>
      </c>
      <c r="S8" s="622"/>
      <c r="T8" s="622"/>
      <c r="U8" s="622"/>
      <c r="V8" s="622"/>
      <c r="W8" s="622"/>
      <c r="X8" s="622"/>
      <c r="Y8" s="623"/>
      <c r="Z8" s="659">
        <v>0</v>
      </c>
      <c r="AA8" s="659"/>
      <c r="AB8" s="659"/>
      <c r="AC8" s="659"/>
      <c r="AD8" s="660">
        <v>1108</v>
      </c>
      <c r="AE8" s="660"/>
      <c r="AF8" s="660"/>
      <c r="AG8" s="660"/>
      <c r="AH8" s="660"/>
      <c r="AI8" s="660"/>
      <c r="AJ8" s="660"/>
      <c r="AK8" s="660"/>
      <c r="AL8" s="624">
        <v>0</v>
      </c>
      <c r="AM8" s="625"/>
      <c r="AN8" s="625"/>
      <c r="AO8" s="661"/>
      <c r="AP8" s="618" t="s">
        <v>228</v>
      </c>
      <c r="AQ8" s="619"/>
      <c r="AR8" s="619"/>
      <c r="AS8" s="619"/>
      <c r="AT8" s="619"/>
      <c r="AU8" s="619"/>
      <c r="AV8" s="619"/>
      <c r="AW8" s="619"/>
      <c r="AX8" s="619"/>
      <c r="AY8" s="619"/>
      <c r="AZ8" s="619"/>
      <c r="BA8" s="619"/>
      <c r="BB8" s="619"/>
      <c r="BC8" s="619"/>
      <c r="BD8" s="619"/>
      <c r="BE8" s="619"/>
      <c r="BF8" s="620"/>
      <c r="BG8" s="621">
        <v>5109</v>
      </c>
      <c r="BH8" s="622"/>
      <c r="BI8" s="622"/>
      <c r="BJ8" s="622"/>
      <c r="BK8" s="622"/>
      <c r="BL8" s="622"/>
      <c r="BM8" s="622"/>
      <c r="BN8" s="623"/>
      <c r="BO8" s="659">
        <v>0.9</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831400</v>
      </c>
      <c r="CS8" s="622"/>
      <c r="CT8" s="622"/>
      <c r="CU8" s="622"/>
      <c r="CV8" s="622"/>
      <c r="CW8" s="622"/>
      <c r="CX8" s="622"/>
      <c r="CY8" s="623"/>
      <c r="CZ8" s="659">
        <v>13.3</v>
      </c>
      <c r="DA8" s="659"/>
      <c r="DB8" s="659"/>
      <c r="DC8" s="659"/>
      <c r="DD8" s="627">
        <v>50615</v>
      </c>
      <c r="DE8" s="622"/>
      <c r="DF8" s="622"/>
      <c r="DG8" s="622"/>
      <c r="DH8" s="622"/>
      <c r="DI8" s="622"/>
      <c r="DJ8" s="622"/>
      <c r="DK8" s="622"/>
      <c r="DL8" s="622"/>
      <c r="DM8" s="622"/>
      <c r="DN8" s="622"/>
      <c r="DO8" s="622"/>
      <c r="DP8" s="623"/>
      <c r="DQ8" s="627">
        <v>509784</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1273</v>
      </c>
      <c r="S9" s="622"/>
      <c r="T9" s="622"/>
      <c r="U9" s="622"/>
      <c r="V9" s="622"/>
      <c r="W9" s="622"/>
      <c r="X9" s="622"/>
      <c r="Y9" s="623"/>
      <c r="Z9" s="659">
        <v>0</v>
      </c>
      <c r="AA9" s="659"/>
      <c r="AB9" s="659"/>
      <c r="AC9" s="659"/>
      <c r="AD9" s="660">
        <v>1273</v>
      </c>
      <c r="AE9" s="660"/>
      <c r="AF9" s="660"/>
      <c r="AG9" s="660"/>
      <c r="AH9" s="660"/>
      <c r="AI9" s="660"/>
      <c r="AJ9" s="660"/>
      <c r="AK9" s="660"/>
      <c r="AL9" s="624">
        <v>0</v>
      </c>
      <c r="AM9" s="625"/>
      <c r="AN9" s="625"/>
      <c r="AO9" s="661"/>
      <c r="AP9" s="618" t="s">
        <v>231</v>
      </c>
      <c r="AQ9" s="619"/>
      <c r="AR9" s="619"/>
      <c r="AS9" s="619"/>
      <c r="AT9" s="619"/>
      <c r="AU9" s="619"/>
      <c r="AV9" s="619"/>
      <c r="AW9" s="619"/>
      <c r="AX9" s="619"/>
      <c r="AY9" s="619"/>
      <c r="AZ9" s="619"/>
      <c r="BA9" s="619"/>
      <c r="BB9" s="619"/>
      <c r="BC9" s="619"/>
      <c r="BD9" s="619"/>
      <c r="BE9" s="619"/>
      <c r="BF9" s="620"/>
      <c r="BG9" s="621">
        <v>128186</v>
      </c>
      <c r="BH9" s="622"/>
      <c r="BI9" s="622"/>
      <c r="BJ9" s="622"/>
      <c r="BK9" s="622"/>
      <c r="BL9" s="622"/>
      <c r="BM9" s="622"/>
      <c r="BN9" s="623"/>
      <c r="BO9" s="659">
        <v>23.8</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1651160</v>
      </c>
      <c r="CS9" s="622"/>
      <c r="CT9" s="622"/>
      <c r="CU9" s="622"/>
      <c r="CV9" s="622"/>
      <c r="CW9" s="622"/>
      <c r="CX9" s="622"/>
      <c r="CY9" s="623"/>
      <c r="CZ9" s="659">
        <v>26.3</v>
      </c>
      <c r="DA9" s="659"/>
      <c r="DB9" s="659"/>
      <c r="DC9" s="659"/>
      <c r="DD9" s="627">
        <v>1157883</v>
      </c>
      <c r="DE9" s="622"/>
      <c r="DF9" s="622"/>
      <c r="DG9" s="622"/>
      <c r="DH9" s="622"/>
      <c r="DI9" s="622"/>
      <c r="DJ9" s="622"/>
      <c r="DK9" s="622"/>
      <c r="DL9" s="622"/>
      <c r="DM9" s="622"/>
      <c r="DN9" s="622"/>
      <c r="DO9" s="622"/>
      <c r="DP9" s="623"/>
      <c r="DQ9" s="627">
        <v>423650</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9284</v>
      </c>
      <c r="BH10" s="622"/>
      <c r="BI10" s="622"/>
      <c r="BJ10" s="622"/>
      <c r="BK10" s="622"/>
      <c r="BL10" s="622"/>
      <c r="BM10" s="622"/>
      <c r="BN10" s="623"/>
      <c r="BO10" s="659">
        <v>1.7</v>
      </c>
      <c r="BP10" s="659"/>
      <c r="BQ10" s="659"/>
      <c r="BR10" s="659"/>
      <c r="BS10" s="660">
        <v>1547</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5074</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5074</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98239</v>
      </c>
      <c r="S11" s="622"/>
      <c r="T11" s="622"/>
      <c r="U11" s="622"/>
      <c r="V11" s="622"/>
      <c r="W11" s="622"/>
      <c r="X11" s="622"/>
      <c r="Y11" s="623"/>
      <c r="Z11" s="624">
        <v>1.5</v>
      </c>
      <c r="AA11" s="625"/>
      <c r="AB11" s="625"/>
      <c r="AC11" s="626"/>
      <c r="AD11" s="627">
        <v>98239</v>
      </c>
      <c r="AE11" s="622"/>
      <c r="AF11" s="622"/>
      <c r="AG11" s="622"/>
      <c r="AH11" s="622"/>
      <c r="AI11" s="622"/>
      <c r="AJ11" s="622"/>
      <c r="AK11" s="623"/>
      <c r="AL11" s="624">
        <v>3.7</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7255</v>
      </c>
      <c r="BH11" s="622"/>
      <c r="BI11" s="622"/>
      <c r="BJ11" s="622"/>
      <c r="BK11" s="622"/>
      <c r="BL11" s="622"/>
      <c r="BM11" s="622"/>
      <c r="BN11" s="623"/>
      <c r="BO11" s="659">
        <v>1.3</v>
      </c>
      <c r="BP11" s="659"/>
      <c r="BQ11" s="659"/>
      <c r="BR11" s="659"/>
      <c r="BS11" s="660">
        <v>2073</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1192438</v>
      </c>
      <c r="CS11" s="622"/>
      <c r="CT11" s="622"/>
      <c r="CU11" s="622"/>
      <c r="CV11" s="622"/>
      <c r="CW11" s="622"/>
      <c r="CX11" s="622"/>
      <c r="CY11" s="623"/>
      <c r="CZ11" s="659">
        <v>19</v>
      </c>
      <c r="DA11" s="659"/>
      <c r="DB11" s="659"/>
      <c r="DC11" s="659"/>
      <c r="DD11" s="627">
        <v>983367</v>
      </c>
      <c r="DE11" s="622"/>
      <c r="DF11" s="622"/>
      <c r="DG11" s="622"/>
      <c r="DH11" s="622"/>
      <c r="DI11" s="622"/>
      <c r="DJ11" s="622"/>
      <c r="DK11" s="622"/>
      <c r="DL11" s="622"/>
      <c r="DM11" s="622"/>
      <c r="DN11" s="622"/>
      <c r="DO11" s="622"/>
      <c r="DP11" s="623"/>
      <c r="DQ11" s="627">
        <v>116073</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335403</v>
      </c>
      <c r="BH12" s="622"/>
      <c r="BI12" s="622"/>
      <c r="BJ12" s="622"/>
      <c r="BK12" s="622"/>
      <c r="BL12" s="622"/>
      <c r="BM12" s="622"/>
      <c r="BN12" s="623"/>
      <c r="BO12" s="659">
        <v>62.2</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161245</v>
      </c>
      <c r="CS12" s="622"/>
      <c r="CT12" s="622"/>
      <c r="CU12" s="622"/>
      <c r="CV12" s="622"/>
      <c r="CW12" s="622"/>
      <c r="CX12" s="622"/>
      <c r="CY12" s="623"/>
      <c r="CZ12" s="659">
        <v>2.6</v>
      </c>
      <c r="DA12" s="659"/>
      <c r="DB12" s="659"/>
      <c r="DC12" s="659"/>
      <c r="DD12" s="627" t="s">
        <v>122</v>
      </c>
      <c r="DE12" s="622"/>
      <c r="DF12" s="622"/>
      <c r="DG12" s="622"/>
      <c r="DH12" s="622"/>
      <c r="DI12" s="622"/>
      <c r="DJ12" s="622"/>
      <c r="DK12" s="622"/>
      <c r="DL12" s="622"/>
      <c r="DM12" s="622"/>
      <c r="DN12" s="622"/>
      <c r="DO12" s="622"/>
      <c r="DP12" s="623"/>
      <c r="DQ12" s="627">
        <v>83727</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332143</v>
      </c>
      <c r="BH13" s="622"/>
      <c r="BI13" s="622"/>
      <c r="BJ13" s="622"/>
      <c r="BK13" s="622"/>
      <c r="BL13" s="622"/>
      <c r="BM13" s="622"/>
      <c r="BN13" s="623"/>
      <c r="BO13" s="659">
        <v>61.6</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500829</v>
      </c>
      <c r="CS13" s="622"/>
      <c r="CT13" s="622"/>
      <c r="CU13" s="622"/>
      <c r="CV13" s="622"/>
      <c r="CW13" s="622"/>
      <c r="CX13" s="622"/>
      <c r="CY13" s="623"/>
      <c r="CZ13" s="659">
        <v>8</v>
      </c>
      <c r="DA13" s="659"/>
      <c r="DB13" s="659"/>
      <c r="DC13" s="659"/>
      <c r="DD13" s="627">
        <v>327008</v>
      </c>
      <c r="DE13" s="622"/>
      <c r="DF13" s="622"/>
      <c r="DG13" s="622"/>
      <c r="DH13" s="622"/>
      <c r="DI13" s="622"/>
      <c r="DJ13" s="622"/>
      <c r="DK13" s="622"/>
      <c r="DL13" s="622"/>
      <c r="DM13" s="622"/>
      <c r="DN13" s="622"/>
      <c r="DO13" s="622"/>
      <c r="DP13" s="623"/>
      <c r="DQ13" s="627">
        <v>214544</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233</v>
      </c>
      <c r="S14" s="622"/>
      <c r="T14" s="622"/>
      <c r="U14" s="622"/>
      <c r="V14" s="622"/>
      <c r="W14" s="622"/>
      <c r="X14" s="622"/>
      <c r="Y14" s="623"/>
      <c r="Z14" s="659">
        <v>0</v>
      </c>
      <c r="AA14" s="659"/>
      <c r="AB14" s="659"/>
      <c r="AC14" s="659"/>
      <c r="AD14" s="660">
        <v>233</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10367</v>
      </c>
      <c r="BH14" s="622"/>
      <c r="BI14" s="622"/>
      <c r="BJ14" s="622"/>
      <c r="BK14" s="622"/>
      <c r="BL14" s="622"/>
      <c r="BM14" s="622"/>
      <c r="BN14" s="623"/>
      <c r="BO14" s="659">
        <v>1.9</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238037</v>
      </c>
      <c r="CS14" s="622"/>
      <c r="CT14" s="622"/>
      <c r="CU14" s="622"/>
      <c r="CV14" s="622"/>
      <c r="CW14" s="622"/>
      <c r="CX14" s="622"/>
      <c r="CY14" s="623"/>
      <c r="CZ14" s="659">
        <v>3.8</v>
      </c>
      <c r="DA14" s="659"/>
      <c r="DB14" s="659"/>
      <c r="DC14" s="659"/>
      <c r="DD14" s="627" t="s">
        <v>122</v>
      </c>
      <c r="DE14" s="622"/>
      <c r="DF14" s="622"/>
      <c r="DG14" s="622"/>
      <c r="DH14" s="622"/>
      <c r="DI14" s="622"/>
      <c r="DJ14" s="622"/>
      <c r="DK14" s="622"/>
      <c r="DL14" s="622"/>
      <c r="DM14" s="622"/>
      <c r="DN14" s="622"/>
      <c r="DO14" s="622"/>
      <c r="DP14" s="623"/>
      <c r="DQ14" s="627">
        <v>237837</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36005</v>
      </c>
      <c r="BH15" s="622"/>
      <c r="BI15" s="622"/>
      <c r="BJ15" s="622"/>
      <c r="BK15" s="622"/>
      <c r="BL15" s="622"/>
      <c r="BM15" s="622"/>
      <c r="BN15" s="623"/>
      <c r="BO15" s="659">
        <v>6.7</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329515</v>
      </c>
      <c r="CS15" s="622"/>
      <c r="CT15" s="622"/>
      <c r="CU15" s="622"/>
      <c r="CV15" s="622"/>
      <c r="CW15" s="622"/>
      <c r="CX15" s="622"/>
      <c r="CY15" s="623"/>
      <c r="CZ15" s="659">
        <v>5.3</v>
      </c>
      <c r="DA15" s="659"/>
      <c r="DB15" s="659"/>
      <c r="DC15" s="659"/>
      <c r="DD15" s="627">
        <v>20784</v>
      </c>
      <c r="DE15" s="622"/>
      <c r="DF15" s="622"/>
      <c r="DG15" s="622"/>
      <c r="DH15" s="622"/>
      <c r="DI15" s="622"/>
      <c r="DJ15" s="622"/>
      <c r="DK15" s="622"/>
      <c r="DL15" s="622"/>
      <c r="DM15" s="622"/>
      <c r="DN15" s="622"/>
      <c r="DO15" s="622"/>
      <c r="DP15" s="623"/>
      <c r="DQ15" s="627">
        <v>277117</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2798</v>
      </c>
      <c r="S16" s="622"/>
      <c r="T16" s="622"/>
      <c r="U16" s="622"/>
      <c r="V16" s="622"/>
      <c r="W16" s="622"/>
      <c r="X16" s="622"/>
      <c r="Y16" s="623"/>
      <c r="Z16" s="659">
        <v>0</v>
      </c>
      <c r="AA16" s="659"/>
      <c r="AB16" s="659"/>
      <c r="AC16" s="659"/>
      <c r="AD16" s="660">
        <v>2798</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6275</v>
      </c>
      <c r="S17" s="622"/>
      <c r="T17" s="622"/>
      <c r="U17" s="622"/>
      <c r="V17" s="622"/>
      <c r="W17" s="622"/>
      <c r="X17" s="622"/>
      <c r="Y17" s="623"/>
      <c r="Z17" s="659">
        <v>0.1</v>
      </c>
      <c r="AA17" s="659"/>
      <c r="AB17" s="659"/>
      <c r="AC17" s="659"/>
      <c r="AD17" s="660">
        <v>6275</v>
      </c>
      <c r="AE17" s="660"/>
      <c r="AF17" s="660"/>
      <c r="AG17" s="660"/>
      <c r="AH17" s="660"/>
      <c r="AI17" s="660"/>
      <c r="AJ17" s="660"/>
      <c r="AK17" s="660"/>
      <c r="AL17" s="624">
        <v>0.2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611392</v>
      </c>
      <c r="CS17" s="622"/>
      <c r="CT17" s="622"/>
      <c r="CU17" s="622"/>
      <c r="CV17" s="622"/>
      <c r="CW17" s="622"/>
      <c r="CX17" s="622"/>
      <c r="CY17" s="623"/>
      <c r="CZ17" s="659">
        <v>9.6999999999999993</v>
      </c>
      <c r="DA17" s="659"/>
      <c r="DB17" s="659"/>
      <c r="DC17" s="659"/>
      <c r="DD17" s="627" t="s">
        <v>122</v>
      </c>
      <c r="DE17" s="622"/>
      <c r="DF17" s="622"/>
      <c r="DG17" s="622"/>
      <c r="DH17" s="622"/>
      <c r="DI17" s="622"/>
      <c r="DJ17" s="622"/>
      <c r="DK17" s="622"/>
      <c r="DL17" s="622"/>
      <c r="DM17" s="622"/>
      <c r="DN17" s="622"/>
      <c r="DO17" s="622"/>
      <c r="DP17" s="623"/>
      <c r="DQ17" s="627">
        <v>573572</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639</v>
      </c>
      <c r="S18" s="622"/>
      <c r="T18" s="622"/>
      <c r="U18" s="622"/>
      <c r="V18" s="622"/>
      <c r="W18" s="622"/>
      <c r="X18" s="622"/>
      <c r="Y18" s="623"/>
      <c r="Z18" s="659">
        <v>0</v>
      </c>
      <c r="AA18" s="659"/>
      <c r="AB18" s="659"/>
      <c r="AC18" s="659"/>
      <c r="AD18" s="660">
        <v>639</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639</v>
      </c>
      <c r="S19" s="622"/>
      <c r="T19" s="622"/>
      <c r="U19" s="622"/>
      <c r="V19" s="622"/>
      <c r="W19" s="622"/>
      <c r="X19" s="622"/>
      <c r="Y19" s="623"/>
      <c r="Z19" s="659">
        <v>0</v>
      </c>
      <c r="AA19" s="659"/>
      <c r="AB19" s="659"/>
      <c r="AC19" s="659"/>
      <c r="AD19" s="660">
        <v>639</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7471</v>
      </c>
      <c r="BH19" s="622"/>
      <c r="BI19" s="622"/>
      <c r="BJ19" s="622"/>
      <c r="BK19" s="622"/>
      <c r="BL19" s="622"/>
      <c r="BM19" s="622"/>
      <c r="BN19" s="623"/>
      <c r="BO19" s="659">
        <v>1.4</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7471</v>
      </c>
      <c r="BH20" s="622"/>
      <c r="BI20" s="622"/>
      <c r="BJ20" s="622"/>
      <c r="BK20" s="622"/>
      <c r="BL20" s="622"/>
      <c r="BM20" s="622"/>
      <c r="BN20" s="623"/>
      <c r="BO20" s="659">
        <v>1.4</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6272786</v>
      </c>
      <c r="CS20" s="622"/>
      <c r="CT20" s="622"/>
      <c r="CU20" s="622"/>
      <c r="CV20" s="622"/>
      <c r="CW20" s="622"/>
      <c r="CX20" s="622"/>
      <c r="CY20" s="623"/>
      <c r="CZ20" s="659">
        <v>100</v>
      </c>
      <c r="DA20" s="659"/>
      <c r="DB20" s="659"/>
      <c r="DC20" s="659"/>
      <c r="DD20" s="627">
        <v>2580538</v>
      </c>
      <c r="DE20" s="622"/>
      <c r="DF20" s="622"/>
      <c r="DG20" s="622"/>
      <c r="DH20" s="622"/>
      <c r="DI20" s="622"/>
      <c r="DJ20" s="622"/>
      <c r="DK20" s="622"/>
      <c r="DL20" s="622"/>
      <c r="DM20" s="622"/>
      <c r="DN20" s="622"/>
      <c r="DO20" s="622"/>
      <c r="DP20" s="623"/>
      <c r="DQ20" s="627">
        <v>2986376</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2148345</v>
      </c>
      <c r="S21" s="622"/>
      <c r="T21" s="622"/>
      <c r="U21" s="622"/>
      <c r="V21" s="622"/>
      <c r="W21" s="622"/>
      <c r="X21" s="622"/>
      <c r="Y21" s="623"/>
      <c r="Z21" s="659">
        <v>33.6</v>
      </c>
      <c r="AA21" s="659"/>
      <c r="AB21" s="659"/>
      <c r="AC21" s="659"/>
      <c r="AD21" s="660">
        <v>1976296</v>
      </c>
      <c r="AE21" s="660"/>
      <c r="AF21" s="660"/>
      <c r="AG21" s="660"/>
      <c r="AH21" s="660"/>
      <c r="AI21" s="660"/>
      <c r="AJ21" s="660"/>
      <c r="AK21" s="660"/>
      <c r="AL21" s="624">
        <v>74.2</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7471</v>
      </c>
      <c r="BH21" s="622"/>
      <c r="BI21" s="622"/>
      <c r="BJ21" s="622"/>
      <c r="BK21" s="622"/>
      <c r="BL21" s="622"/>
      <c r="BM21" s="622"/>
      <c r="BN21" s="623"/>
      <c r="BO21" s="659">
        <v>1.4</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1976296</v>
      </c>
      <c r="S22" s="622"/>
      <c r="T22" s="622"/>
      <c r="U22" s="622"/>
      <c r="V22" s="622"/>
      <c r="W22" s="622"/>
      <c r="X22" s="622"/>
      <c r="Y22" s="623"/>
      <c r="Z22" s="659">
        <v>30.9</v>
      </c>
      <c r="AA22" s="659"/>
      <c r="AB22" s="659"/>
      <c r="AC22" s="659"/>
      <c r="AD22" s="660">
        <v>1976296</v>
      </c>
      <c r="AE22" s="660"/>
      <c r="AF22" s="660"/>
      <c r="AG22" s="660"/>
      <c r="AH22" s="660"/>
      <c r="AI22" s="660"/>
      <c r="AJ22" s="660"/>
      <c r="AK22" s="660"/>
      <c r="AL22" s="624">
        <v>74.2</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172049</v>
      </c>
      <c r="S23" s="622"/>
      <c r="T23" s="622"/>
      <c r="U23" s="622"/>
      <c r="V23" s="622"/>
      <c r="W23" s="622"/>
      <c r="X23" s="622"/>
      <c r="Y23" s="623"/>
      <c r="Z23" s="659">
        <v>2.7</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1596365</v>
      </c>
      <c r="CS24" s="677"/>
      <c r="CT24" s="677"/>
      <c r="CU24" s="677"/>
      <c r="CV24" s="677"/>
      <c r="CW24" s="677"/>
      <c r="CX24" s="677"/>
      <c r="CY24" s="702"/>
      <c r="CZ24" s="703">
        <v>25.4</v>
      </c>
      <c r="DA24" s="685"/>
      <c r="DB24" s="685"/>
      <c r="DC24" s="705"/>
      <c r="DD24" s="701">
        <v>1311559</v>
      </c>
      <c r="DE24" s="677"/>
      <c r="DF24" s="677"/>
      <c r="DG24" s="677"/>
      <c r="DH24" s="677"/>
      <c r="DI24" s="677"/>
      <c r="DJ24" s="677"/>
      <c r="DK24" s="702"/>
      <c r="DL24" s="701">
        <v>1191264</v>
      </c>
      <c r="DM24" s="677"/>
      <c r="DN24" s="677"/>
      <c r="DO24" s="677"/>
      <c r="DP24" s="677"/>
      <c r="DQ24" s="677"/>
      <c r="DR24" s="677"/>
      <c r="DS24" s="677"/>
      <c r="DT24" s="677"/>
      <c r="DU24" s="677"/>
      <c r="DV24" s="702"/>
      <c r="DW24" s="703">
        <v>44.5</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2829470</v>
      </c>
      <c r="S25" s="622"/>
      <c r="T25" s="622"/>
      <c r="U25" s="622"/>
      <c r="V25" s="622"/>
      <c r="W25" s="622"/>
      <c r="X25" s="622"/>
      <c r="Y25" s="623"/>
      <c r="Z25" s="659">
        <v>44.2</v>
      </c>
      <c r="AA25" s="659"/>
      <c r="AB25" s="659"/>
      <c r="AC25" s="659"/>
      <c r="AD25" s="660">
        <v>2657421</v>
      </c>
      <c r="AE25" s="660"/>
      <c r="AF25" s="660"/>
      <c r="AG25" s="660"/>
      <c r="AH25" s="660"/>
      <c r="AI25" s="660"/>
      <c r="AJ25" s="660"/>
      <c r="AK25" s="660"/>
      <c r="AL25" s="624">
        <v>99.7</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650616</v>
      </c>
      <c r="CS25" s="634"/>
      <c r="CT25" s="634"/>
      <c r="CU25" s="634"/>
      <c r="CV25" s="634"/>
      <c r="CW25" s="634"/>
      <c r="CX25" s="634"/>
      <c r="CY25" s="635"/>
      <c r="CZ25" s="624">
        <v>10.4</v>
      </c>
      <c r="DA25" s="636"/>
      <c r="DB25" s="636"/>
      <c r="DC25" s="637"/>
      <c r="DD25" s="627">
        <v>602007</v>
      </c>
      <c r="DE25" s="634"/>
      <c r="DF25" s="634"/>
      <c r="DG25" s="634"/>
      <c r="DH25" s="634"/>
      <c r="DI25" s="634"/>
      <c r="DJ25" s="634"/>
      <c r="DK25" s="635"/>
      <c r="DL25" s="627">
        <v>565496</v>
      </c>
      <c r="DM25" s="634"/>
      <c r="DN25" s="634"/>
      <c r="DO25" s="634"/>
      <c r="DP25" s="634"/>
      <c r="DQ25" s="634"/>
      <c r="DR25" s="634"/>
      <c r="DS25" s="634"/>
      <c r="DT25" s="634"/>
      <c r="DU25" s="634"/>
      <c r="DV25" s="635"/>
      <c r="DW25" s="624">
        <v>21.1</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404645</v>
      </c>
      <c r="CS26" s="622"/>
      <c r="CT26" s="622"/>
      <c r="CU26" s="622"/>
      <c r="CV26" s="622"/>
      <c r="CW26" s="622"/>
      <c r="CX26" s="622"/>
      <c r="CY26" s="623"/>
      <c r="CZ26" s="624">
        <v>6.5</v>
      </c>
      <c r="DA26" s="636"/>
      <c r="DB26" s="636"/>
      <c r="DC26" s="637"/>
      <c r="DD26" s="627">
        <v>364585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616</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539080</v>
      </c>
      <c r="BH27" s="622"/>
      <c r="BI27" s="622"/>
      <c r="BJ27" s="622"/>
      <c r="BK27" s="622"/>
      <c r="BL27" s="622"/>
      <c r="BM27" s="622"/>
      <c r="BN27" s="623"/>
      <c r="BO27" s="659">
        <v>100</v>
      </c>
      <c r="BP27" s="659"/>
      <c r="BQ27" s="659"/>
      <c r="BR27" s="659"/>
      <c r="BS27" s="660">
        <v>3620</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334357</v>
      </c>
      <c r="CS27" s="634"/>
      <c r="CT27" s="634"/>
      <c r="CU27" s="634"/>
      <c r="CV27" s="634"/>
      <c r="CW27" s="634"/>
      <c r="CX27" s="634"/>
      <c r="CY27" s="635"/>
      <c r="CZ27" s="624">
        <v>5.3</v>
      </c>
      <c r="DA27" s="636"/>
      <c r="DB27" s="636"/>
      <c r="DC27" s="637"/>
      <c r="DD27" s="627">
        <v>135980</v>
      </c>
      <c r="DE27" s="634"/>
      <c r="DF27" s="634"/>
      <c r="DG27" s="634"/>
      <c r="DH27" s="634"/>
      <c r="DI27" s="634"/>
      <c r="DJ27" s="634"/>
      <c r="DK27" s="635"/>
      <c r="DL27" s="627">
        <v>52196</v>
      </c>
      <c r="DM27" s="634"/>
      <c r="DN27" s="634"/>
      <c r="DO27" s="634"/>
      <c r="DP27" s="634"/>
      <c r="DQ27" s="634"/>
      <c r="DR27" s="634"/>
      <c r="DS27" s="634"/>
      <c r="DT27" s="634"/>
      <c r="DU27" s="634"/>
      <c r="DV27" s="635"/>
      <c r="DW27" s="624">
        <v>2</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61189</v>
      </c>
      <c r="S28" s="622"/>
      <c r="T28" s="622"/>
      <c r="U28" s="622"/>
      <c r="V28" s="622"/>
      <c r="W28" s="622"/>
      <c r="X28" s="622"/>
      <c r="Y28" s="623"/>
      <c r="Z28" s="659">
        <v>1</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611392</v>
      </c>
      <c r="CS28" s="622"/>
      <c r="CT28" s="622"/>
      <c r="CU28" s="622"/>
      <c r="CV28" s="622"/>
      <c r="CW28" s="622"/>
      <c r="CX28" s="622"/>
      <c r="CY28" s="623"/>
      <c r="CZ28" s="624">
        <v>9.6999999999999993</v>
      </c>
      <c r="DA28" s="636"/>
      <c r="DB28" s="636"/>
      <c r="DC28" s="637"/>
      <c r="DD28" s="627">
        <v>573572</v>
      </c>
      <c r="DE28" s="622"/>
      <c r="DF28" s="622"/>
      <c r="DG28" s="622"/>
      <c r="DH28" s="622"/>
      <c r="DI28" s="622"/>
      <c r="DJ28" s="622"/>
      <c r="DK28" s="623"/>
      <c r="DL28" s="627">
        <v>573572</v>
      </c>
      <c r="DM28" s="622"/>
      <c r="DN28" s="622"/>
      <c r="DO28" s="622"/>
      <c r="DP28" s="622"/>
      <c r="DQ28" s="622"/>
      <c r="DR28" s="622"/>
      <c r="DS28" s="622"/>
      <c r="DT28" s="622"/>
      <c r="DU28" s="622"/>
      <c r="DV28" s="623"/>
      <c r="DW28" s="624">
        <v>21.4</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12274</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610927</v>
      </c>
      <c r="CS29" s="634"/>
      <c r="CT29" s="634"/>
      <c r="CU29" s="634"/>
      <c r="CV29" s="634"/>
      <c r="CW29" s="634"/>
      <c r="CX29" s="634"/>
      <c r="CY29" s="635"/>
      <c r="CZ29" s="624">
        <v>9.6999999999999993</v>
      </c>
      <c r="DA29" s="636"/>
      <c r="DB29" s="636"/>
      <c r="DC29" s="637"/>
      <c r="DD29" s="627">
        <v>573107</v>
      </c>
      <c r="DE29" s="634"/>
      <c r="DF29" s="634"/>
      <c r="DG29" s="634"/>
      <c r="DH29" s="634"/>
      <c r="DI29" s="634"/>
      <c r="DJ29" s="634"/>
      <c r="DK29" s="635"/>
      <c r="DL29" s="627">
        <v>573107</v>
      </c>
      <c r="DM29" s="634"/>
      <c r="DN29" s="634"/>
      <c r="DO29" s="634"/>
      <c r="DP29" s="634"/>
      <c r="DQ29" s="634"/>
      <c r="DR29" s="634"/>
      <c r="DS29" s="634"/>
      <c r="DT29" s="634"/>
      <c r="DU29" s="634"/>
      <c r="DV29" s="635"/>
      <c r="DW29" s="624">
        <v>21.4</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367316</v>
      </c>
      <c r="S30" s="622"/>
      <c r="T30" s="622"/>
      <c r="U30" s="622"/>
      <c r="V30" s="622"/>
      <c r="W30" s="622"/>
      <c r="X30" s="622"/>
      <c r="Y30" s="623"/>
      <c r="Z30" s="659">
        <v>5.7</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593587</v>
      </c>
      <c r="CS30" s="622"/>
      <c r="CT30" s="622"/>
      <c r="CU30" s="622"/>
      <c r="CV30" s="622"/>
      <c r="CW30" s="622"/>
      <c r="CX30" s="622"/>
      <c r="CY30" s="623"/>
      <c r="CZ30" s="624">
        <v>9.5</v>
      </c>
      <c r="DA30" s="636"/>
      <c r="DB30" s="636"/>
      <c r="DC30" s="637"/>
      <c r="DD30" s="627">
        <v>557535</v>
      </c>
      <c r="DE30" s="622"/>
      <c r="DF30" s="622"/>
      <c r="DG30" s="622"/>
      <c r="DH30" s="622"/>
      <c r="DI30" s="622"/>
      <c r="DJ30" s="622"/>
      <c r="DK30" s="623"/>
      <c r="DL30" s="627">
        <v>557535</v>
      </c>
      <c r="DM30" s="622"/>
      <c r="DN30" s="622"/>
      <c r="DO30" s="622"/>
      <c r="DP30" s="622"/>
      <c r="DQ30" s="622"/>
      <c r="DR30" s="622"/>
      <c r="DS30" s="622"/>
      <c r="DT30" s="622"/>
      <c r="DU30" s="622"/>
      <c r="DV30" s="623"/>
      <c r="DW30" s="624">
        <v>20.8</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v>
      </c>
      <c r="BH31" s="684"/>
      <c r="BI31" s="684"/>
      <c r="BJ31" s="684"/>
      <c r="BK31" s="684"/>
      <c r="BL31" s="684"/>
      <c r="BM31" s="685">
        <v>92.9</v>
      </c>
      <c r="BN31" s="684"/>
      <c r="BO31" s="684"/>
      <c r="BP31" s="684"/>
      <c r="BQ31" s="686"/>
      <c r="BR31" s="683">
        <v>98.9</v>
      </c>
      <c r="BS31" s="684"/>
      <c r="BT31" s="684"/>
      <c r="BU31" s="684"/>
      <c r="BV31" s="684"/>
      <c r="BW31" s="684"/>
      <c r="BX31" s="685">
        <v>93.2</v>
      </c>
      <c r="BY31" s="684"/>
      <c r="BZ31" s="684"/>
      <c r="CA31" s="684"/>
      <c r="CB31" s="686"/>
      <c r="CD31" s="642"/>
      <c r="CE31" s="643"/>
      <c r="CF31" s="618" t="s">
        <v>301</v>
      </c>
      <c r="CG31" s="619"/>
      <c r="CH31" s="619"/>
      <c r="CI31" s="619"/>
      <c r="CJ31" s="619"/>
      <c r="CK31" s="619"/>
      <c r="CL31" s="619"/>
      <c r="CM31" s="619"/>
      <c r="CN31" s="619"/>
      <c r="CO31" s="619"/>
      <c r="CP31" s="619"/>
      <c r="CQ31" s="620"/>
      <c r="CR31" s="621">
        <v>17340</v>
      </c>
      <c r="CS31" s="634"/>
      <c r="CT31" s="634"/>
      <c r="CU31" s="634"/>
      <c r="CV31" s="634"/>
      <c r="CW31" s="634"/>
      <c r="CX31" s="634"/>
      <c r="CY31" s="635"/>
      <c r="CZ31" s="624">
        <v>0.3</v>
      </c>
      <c r="DA31" s="636"/>
      <c r="DB31" s="636"/>
      <c r="DC31" s="637"/>
      <c r="DD31" s="627">
        <v>15572</v>
      </c>
      <c r="DE31" s="634"/>
      <c r="DF31" s="634"/>
      <c r="DG31" s="634"/>
      <c r="DH31" s="634"/>
      <c r="DI31" s="634"/>
      <c r="DJ31" s="634"/>
      <c r="DK31" s="635"/>
      <c r="DL31" s="627">
        <v>15572</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675917</v>
      </c>
      <c r="S32" s="622"/>
      <c r="T32" s="622"/>
      <c r="U32" s="622"/>
      <c r="V32" s="622"/>
      <c r="W32" s="622"/>
      <c r="X32" s="622"/>
      <c r="Y32" s="623"/>
      <c r="Z32" s="659">
        <v>10.6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99.3</v>
      </c>
      <c r="BH32" s="634"/>
      <c r="BI32" s="634"/>
      <c r="BJ32" s="634"/>
      <c r="BK32" s="634"/>
      <c r="BL32" s="634"/>
      <c r="BM32" s="625">
        <v>97.3</v>
      </c>
      <c r="BN32" s="634"/>
      <c r="BO32" s="634"/>
      <c r="BP32" s="634"/>
      <c r="BQ32" s="657"/>
      <c r="BR32" s="687">
        <v>99</v>
      </c>
      <c r="BS32" s="634"/>
      <c r="BT32" s="634"/>
      <c r="BU32" s="634"/>
      <c r="BV32" s="634"/>
      <c r="BW32" s="634"/>
      <c r="BX32" s="625">
        <v>96.6</v>
      </c>
      <c r="BY32" s="634"/>
      <c r="BZ32" s="634"/>
      <c r="CA32" s="634"/>
      <c r="CB32" s="657"/>
      <c r="CD32" s="644"/>
      <c r="CE32" s="645"/>
      <c r="CF32" s="618" t="s">
        <v>305</v>
      </c>
      <c r="CG32" s="619"/>
      <c r="CH32" s="619"/>
      <c r="CI32" s="619"/>
      <c r="CJ32" s="619"/>
      <c r="CK32" s="619"/>
      <c r="CL32" s="619"/>
      <c r="CM32" s="619"/>
      <c r="CN32" s="619"/>
      <c r="CO32" s="619"/>
      <c r="CP32" s="619"/>
      <c r="CQ32" s="620"/>
      <c r="CR32" s="621">
        <v>465</v>
      </c>
      <c r="CS32" s="622"/>
      <c r="CT32" s="622"/>
      <c r="CU32" s="622"/>
      <c r="CV32" s="622"/>
      <c r="CW32" s="622"/>
      <c r="CX32" s="622"/>
      <c r="CY32" s="623"/>
      <c r="CZ32" s="624">
        <v>0</v>
      </c>
      <c r="DA32" s="636"/>
      <c r="DB32" s="636"/>
      <c r="DC32" s="637"/>
      <c r="DD32" s="627">
        <v>465</v>
      </c>
      <c r="DE32" s="622"/>
      <c r="DF32" s="622"/>
      <c r="DG32" s="622"/>
      <c r="DH32" s="622"/>
      <c r="DI32" s="622"/>
      <c r="DJ32" s="622"/>
      <c r="DK32" s="623"/>
      <c r="DL32" s="627">
        <v>465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16945</v>
      </c>
      <c r="S33" s="622"/>
      <c r="T33" s="622"/>
      <c r="U33" s="622"/>
      <c r="V33" s="622"/>
      <c r="W33" s="622"/>
      <c r="X33" s="622"/>
      <c r="Y33" s="623"/>
      <c r="Z33" s="659">
        <v>0.3</v>
      </c>
      <c r="AA33" s="659"/>
      <c r="AB33" s="659"/>
      <c r="AC33" s="659"/>
      <c r="AD33" s="660">
        <v>7111</v>
      </c>
      <c r="AE33" s="660"/>
      <c r="AF33" s="660"/>
      <c r="AG33" s="660"/>
      <c r="AH33" s="660"/>
      <c r="AI33" s="660"/>
      <c r="AJ33" s="660"/>
      <c r="AK33" s="660"/>
      <c r="AL33" s="624">
        <v>0.3</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98.7</v>
      </c>
      <c r="BH33" s="606"/>
      <c r="BI33" s="606"/>
      <c r="BJ33" s="606"/>
      <c r="BK33" s="606"/>
      <c r="BL33" s="606"/>
      <c r="BM33" s="652">
        <v>90</v>
      </c>
      <c r="BN33" s="606"/>
      <c r="BO33" s="606"/>
      <c r="BP33" s="606"/>
      <c r="BQ33" s="669"/>
      <c r="BR33" s="682">
        <v>98.7</v>
      </c>
      <c r="BS33" s="606"/>
      <c r="BT33" s="606"/>
      <c r="BU33" s="606"/>
      <c r="BV33" s="606"/>
      <c r="BW33" s="606"/>
      <c r="BX33" s="652">
        <v>90.8</v>
      </c>
      <c r="BY33" s="606"/>
      <c r="BZ33" s="606"/>
      <c r="CA33" s="606"/>
      <c r="CB33" s="669"/>
      <c r="CD33" s="618" t="s">
        <v>308</v>
      </c>
      <c r="CE33" s="619"/>
      <c r="CF33" s="619"/>
      <c r="CG33" s="619"/>
      <c r="CH33" s="619"/>
      <c r="CI33" s="619"/>
      <c r="CJ33" s="619"/>
      <c r="CK33" s="619"/>
      <c r="CL33" s="619"/>
      <c r="CM33" s="619"/>
      <c r="CN33" s="619"/>
      <c r="CO33" s="619"/>
      <c r="CP33" s="619"/>
      <c r="CQ33" s="620"/>
      <c r="CR33" s="621">
        <v>2095883</v>
      </c>
      <c r="CS33" s="634"/>
      <c r="CT33" s="634"/>
      <c r="CU33" s="634"/>
      <c r="CV33" s="634"/>
      <c r="CW33" s="634"/>
      <c r="CX33" s="634"/>
      <c r="CY33" s="635"/>
      <c r="CZ33" s="624">
        <v>33.4</v>
      </c>
      <c r="DA33" s="636"/>
      <c r="DB33" s="636"/>
      <c r="DC33" s="637"/>
      <c r="DD33" s="627">
        <v>1530420</v>
      </c>
      <c r="DE33" s="634"/>
      <c r="DF33" s="634"/>
      <c r="DG33" s="634"/>
      <c r="DH33" s="634"/>
      <c r="DI33" s="634"/>
      <c r="DJ33" s="634"/>
      <c r="DK33" s="635"/>
      <c r="DL33" s="627">
        <v>1094486</v>
      </c>
      <c r="DM33" s="634"/>
      <c r="DN33" s="634"/>
      <c r="DO33" s="634"/>
      <c r="DP33" s="634"/>
      <c r="DQ33" s="634"/>
      <c r="DR33" s="634"/>
      <c r="DS33" s="634"/>
      <c r="DT33" s="634"/>
      <c r="DU33" s="634"/>
      <c r="DV33" s="635"/>
      <c r="DW33" s="624">
        <v>40.9</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116665</v>
      </c>
      <c r="S34" s="622"/>
      <c r="T34" s="622"/>
      <c r="U34" s="622"/>
      <c r="V34" s="622"/>
      <c r="W34" s="622"/>
      <c r="X34" s="622"/>
      <c r="Y34" s="623"/>
      <c r="Z34" s="659">
        <v>1.8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715299</v>
      </c>
      <c r="CS34" s="622"/>
      <c r="CT34" s="622"/>
      <c r="CU34" s="622"/>
      <c r="CV34" s="622"/>
      <c r="CW34" s="622"/>
      <c r="CX34" s="622"/>
      <c r="CY34" s="623"/>
      <c r="CZ34" s="624">
        <v>11.4</v>
      </c>
      <c r="DA34" s="636"/>
      <c r="DB34" s="636"/>
      <c r="DC34" s="637"/>
      <c r="DD34" s="627">
        <v>535403</v>
      </c>
      <c r="DE34" s="622"/>
      <c r="DF34" s="622"/>
      <c r="DG34" s="622"/>
      <c r="DH34" s="622"/>
      <c r="DI34" s="622"/>
      <c r="DJ34" s="622"/>
      <c r="DK34" s="623"/>
      <c r="DL34" s="627">
        <v>350687</v>
      </c>
      <c r="DM34" s="622"/>
      <c r="DN34" s="622"/>
      <c r="DO34" s="622"/>
      <c r="DP34" s="622"/>
      <c r="DQ34" s="622"/>
      <c r="DR34" s="622"/>
      <c r="DS34" s="622"/>
      <c r="DT34" s="622"/>
      <c r="DU34" s="622"/>
      <c r="DV34" s="623"/>
      <c r="DW34" s="624">
        <v>13.1</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173418</v>
      </c>
      <c r="S35" s="622"/>
      <c r="T35" s="622"/>
      <c r="U35" s="622"/>
      <c r="V35" s="622"/>
      <c r="W35" s="622"/>
      <c r="X35" s="622"/>
      <c r="Y35" s="623"/>
      <c r="Z35" s="659">
        <v>2.7</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131218</v>
      </c>
      <c r="CS35" s="634"/>
      <c r="CT35" s="634"/>
      <c r="CU35" s="634"/>
      <c r="CV35" s="634"/>
      <c r="CW35" s="634"/>
      <c r="CX35" s="634"/>
      <c r="CY35" s="635"/>
      <c r="CZ35" s="624">
        <v>2.1</v>
      </c>
      <c r="DA35" s="636"/>
      <c r="DB35" s="636"/>
      <c r="DC35" s="637"/>
      <c r="DD35" s="627">
        <v>110093</v>
      </c>
      <c r="DE35" s="634"/>
      <c r="DF35" s="634"/>
      <c r="DG35" s="634"/>
      <c r="DH35" s="634"/>
      <c r="DI35" s="634"/>
      <c r="DJ35" s="634"/>
      <c r="DK35" s="635"/>
      <c r="DL35" s="627">
        <v>101718</v>
      </c>
      <c r="DM35" s="634"/>
      <c r="DN35" s="634"/>
      <c r="DO35" s="634"/>
      <c r="DP35" s="634"/>
      <c r="DQ35" s="634"/>
      <c r="DR35" s="634"/>
      <c r="DS35" s="634"/>
      <c r="DT35" s="634"/>
      <c r="DU35" s="634"/>
      <c r="DV35" s="635"/>
      <c r="DW35" s="624">
        <v>3.8</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127390</v>
      </c>
      <c r="S36" s="622"/>
      <c r="T36" s="622"/>
      <c r="U36" s="622"/>
      <c r="V36" s="622"/>
      <c r="W36" s="622"/>
      <c r="X36" s="622"/>
      <c r="Y36" s="623"/>
      <c r="Z36" s="659">
        <v>2</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300962</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14543</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663832</v>
      </c>
      <c r="CS36" s="622"/>
      <c r="CT36" s="622"/>
      <c r="CU36" s="622"/>
      <c r="CV36" s="622"/>
      <c r="CW36" s="622"/>
      <c r="CX36" s="622"/>
      <c r="CY36" s="623"/>
      <c r="CZ36" s="624">
        <v>10.6</v>
      </c>
      <c r="DA36" s="636"/>
      <c r="DB36" s="636"/>
      <c r="DC36" s="637"/>
      <c r="DD36" s="627">
        <v>563312</v>
      </c>
      <c r="DE36" s="622"/>
      <c r="DF36" s="622"/>
      <c r="DG36" s="622"/>
      <c r="DH36" s="622"/>
      <c r="DI36" s="622"/>
      <c r="DJ36" s="622"/>
      <c r="DK36" s="623"/>
      <c r="DL36" s="627">
        <v>439374</v>
      </c>
      <c r="DM36" s="622"/>
      <c r="DN36" s="622"/>
      <c r="DO36" s="622"/>
      <c r="DP36" s="622"/>
      <c r="DQ36" s="622"/>
      <c r="DR36" s="622"/>
      <c r="DS36" s="622"/>
      <c r="DT36" s="622"/>
      <c r="DU36" s="622"/>
      <c r="DV36" s="623"/>
      <c r="DW36" s="624">
        <v>16.399999999999999</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125991</v>
      </c>
      <c r="S37" s="622"/>
      <c r="T37" s="622"/>
      <c r="U37" s="622"/>
      <c r="V37" s="622"/>
      <c r="W37" s="622"/>
      <c r="X37" s="622"/>
      <c r="Y37" s="623"/>
      <c r="Z37" s="659">
        <v>2</v>
      </c>
      <c r="AA37" s="659"/>
      <c r="AB37" s="659"/>
      <c r="AC37" s="659"/>
      <c r="AD37" s="660">
        <v>240</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23036</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14543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428152</v>
      </c>
      <c r="CS37" s="634"/>
      <c r="CT37" s="634"/>
      <c r="CU37" s="634"/>
      <c r="CV37" s="634"/>
      <c r="CW37" s="634"/>
      <c r="CX37" s="634"/>
      <c r="CY37" s="635"/>
      <c r="CZ37" s="624">
        <v>6.8</v>
      </c>
      <c r="DA37" s="636"/>
      <c r="DB37" s="636"/>
      <c r="DC37" s="637"/>
      <c r="DD37" s="627">
        <v>428151</v>
      </c>
      <c r="DE37" s="634"/>
      <c r="DF37" s="634"/>
      <c r="DG37" s="634"/>
      <c r="DH37" s="634"/>
      <c r="DI37" s="634"/>
      <c r="DJ37" s="634"/>
      <c r="DK37" s="635"/>
      <c r="DL37" s="627">
        <v>427651</v>
      </c>
      <c r="DM37" s="634"/>
      <c r="DN37" s="634"/>
      <c r="DO37" s="634"/>
      <c r="DP37" s="634"/>
      <c r="DQ37" s="634"/>
      <c r="DR37" s="634"/>
      <c r="DS37" s="634"/>
      <c r="DT37" s="634"/>
      <c r="DU37" s="634"/>
      <c r="DV37" s="635"/>
      <c r="DW37" s="624">
        <v>16</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1896103</v>
      </c>
      <c r="S38" s="622"/>
      <c r="T38" s="622"/>
      <c r="U38" s="622"/>
      <c r="V38" s="622"/>
      <c r="W38" s="622"/>
      <c r="X38" s="622"/>
      <c r="Y38" s="623"/>
      <c r="Z38" s="659">
        <v>29.6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t="s">
        <v>122</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636</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300962</v>
      </c>
      <c r="CS38" s="622"/>
      <c r="CT38" s="622"/>
      <c r="CU38" s="622"/>
      <c r="CV38" s="622"/>
      <c r="CW38" s="622"/>
      <c r="CX38" s="622"/>
      <c r="CY38" s="623"/>
      <c r="CZ38" s="624">
        <v>4.8</v>
      </c>
      <c r="DA38" s="636"/>
      <c r="DB38" s="636"/>
      <c r="DC38" s="637"/>
      <c r="DD38" s="627">
        <v>245209</v>
      </c>
      <c r="DE38" s="622"/>
      <c r="DF38" s="622"/>
      <c r="DG38" s="622"/>
      <c r="DH38" s="622"/>
      <c r="DI38" s="622"/>
      <c r="DJ38" s="622"/>
      <c r="DK38" s="623"/>
      <c r="DL38" s="627">
        <v>202707</v>
      </c>
      <c r="DM38" s="622"/>
      <c r="DN38" s="622"/>
      <c r="DO38" s="622"/>
      <c r="DP38" s="622"/>
      <c r="DQ38" s="622"/>
      <c r="DR38" s="622"/>
      <c r="DS38" s="622"/>
      <c r="DT38" s="622"/>
      <c r="DU38" s="622"/>
      <c r="DV38" s="623"/>
      <c r="DW38" s="624">
        <v>7.6</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956</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189510</v>
      </c>
      <c r="CS39" s="634"/>
      <c r="CT39" s="634"/>
      <c r="CU39" s="634"/>
      <c r="CV39" s="634"/>
      <c r="CW39" s="634"/>
      <c r="CX39" s="634"/>
      <c r="CY39" s="635"/>
      <c r="CZ39" s="624">
        <v>3</v>
      </c>
      <c r="DA39" s="636"/>
      <c r="DB39" s="636"/>
      <c r="DC39" s="637"/>
      <c r="DD39" s="627">
        <v>70848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11203</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78</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95062</v>
      </c>
      <c r="CS40" s="622"/>
      <c r="CT40" s="622"/>
      <c r="CU40" s="622"/>
      <c r="CV40" s="622"/>
      <c r="CW40" s="622"/>
      <c r="CX40" s="622"/>
      <c r="CY40" s="623"/>
      <c r="CZ40" s="624">
        <v>1.5</v>
      </c>
      <c r="DA40" s="636"/>
      <c r="DB40" s="636"/>
      <c r="DC40" s="637"/>
      <c r="DD40" s="627">
        <v>5555</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6403294</v>
      </c>
      <c r="S41" s="646"/>
      <c r="T41" s="646"/>
      <c r="U41" s="646"/>
      <c r="V41" s="646"/>
      <c r="W41" s="646"/>
      <c r="X41" s="646"/>
      <c r="Y41" s="649"/>
      <c r="Z41" s="650">
        <v>100</v>
      </c>
      <c r="AA41" s="650"/>
      <c r="AB41" s="650"/>
      <c r="AC41" s="650"/>
      <c r="AD41" s="651">
        <v>2664772</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74378</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203548</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433</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2580538</v>
      </c>
      <c r="CS42" s="634"/>
      <c r="CT42" s="634"/>
      <c r="CU42" s="634"/>
      <c r="CV42" s="634"/>
      <c r="CW42" s="634"/>
      <c r="CX42" s="634"/>
      <c r="CY42" s="635"/>
      <c r="CZ42" s="624">
        <v>41.1</v>
      </c>
      <c r="DA42" s="636"/>
      <c r="DB42" s="636"/>
      <c r="DC42" s="637"/>
      <c r="DD42" s="627">
        <v>144397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2580538</v>
      </c>
      <c r="CS44" s="622"/>
      <c r="CT44" s="622"/>
      <c r="CU44" s="622"/>
      <c r="CV44" s="622"/>
      <c r="CW44" s="622"/>
      <c r="CX44" s="622"/>
      <c r="CY44" s="623"/>
      <c r="CZ44" s="624">
        <v>41.1</v>
      </c>
      <c r="DA44" s="625"/>
      <c r="DB44" s="625"/>
      <c r="DC44" s="626"/>
      <c r="DD44" s="627">
        <v>144397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2344130</v>
      </c>
      <c r="CS45" s="634"/>
      <c r="CT45" s="634"/>
      <c r="CU45" s="634"/>
      <c r="CV45" s="634"/>
      <c r="CW45" s="634"/>
      <c r="CX45" s="634"/>
      <c r="CY45" s="635"/>
      <c r="CZ45" s="624">
        <v>37.4</v>
      </c>
      <c r="DA45" s="636"/>
      <c r="DB45" s="636"/>
      <c r="DC45" s="637"/>
      <c r="DD45" s="627">
        <v>71729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220670</v>
      </c>
      <c r="CS46" s="622"/>
      <c r="CT46" s="622"/>
      <c r="CU46" s="622"/>
      <c r="CV46" s="622"/>
      <c r="CW46" s="622"/>
      <c r="CX46" s="622"/>
      <c r="CY46" s="623"/>
      <c r="CZ46" s="624">
        <v>3.5</v>
      </c>
      <c r="DA46" s="625"/>
      <c r="DB46" s="625"/>
      <c r="DC46" s="626"/>
      <c r="DD46" s="627">
        <v>72430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6272786</v>
      </c>
      <c r="CS49" s="606"/>
      <c r="CT49" s="606"/>
      <c r="CU49" s="606"/>
      <c r="CV49" s="606"/>
      <c r="CW49" s="606"/>
      <c r="CX49" s="606"/>
      <c r="CY49" s="607"/>
      <c r="CZ49" s="608">
        <v>100</v>
      </c>
      <c r="DA49" s="609"/>
      <c r="DB49" s="609"/>
      <c r="DC49" s="610"/>
      <c r="DD49" s="611">
        <v>2986376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Tcw2ZvL2t8lGGO7tSDfP+GaMZvYq3bQHx6CnywSNP/wQ4qvhtPxZKbOfwnfnN8wRqBwpcUWREOregvuLUT0XA==" saltValue="cpXAPhATJwyN71Q08ihF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6" zoomScale="70" zoomScaleNormal="25" zoomScaleSheetLayoutView="70" workbookViewId="0">
      <selection activeCell="AK33" sqref="AK33:AO3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6403</v>
      </c>
      <c r="R7" s="1103"/>
      <c r="S7" s="1103"/>
      <c r="T7" s="1103"/>
      <c r="U7" s="1103"/>
      <c r="V7" s="1103">
        <v>6272</v>
      </c>
      <c r="W7" s="1103"/>
      <c r="X7" s="1103"/>
      <c r="Y7" s="1103"/>
      <c r="Z7" s="1103"/>
      <c r="AA7" s="1103">
        <v>131</v>
      </c>
      <c r="AB7" s="1103"/>
      <c r="AC7" s="1103"/>
      <c r="AD7" s="1103"/>
      <c r="AE7" s="1104"/>
      <c r="AF7" s="1105">
        <v>60</v>
      </c>
      <c r="AG7" s="1106"/>
      <c r="AH7" s="1106"/>
      <c r="AI7" s="1106"/>
      <c r="AJ7" s="1107"/>
      <c r="AK7" s="1108">
        <v>4</v>
      </c>
      <c r="AL7" s="1109"/>
      <c r="AM7" s="1109"/>
      <c r="AN7" s="1109"/>
      <c r="AO7" s="1109"/>
      <c r="AP7" s="1109">
        <v>6231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552</v>
      </c>
      <c r="BT7" s="1100"/>
      <c r="BU7" s="1100"/>
      <c r="BV7" s="1100"/>
      <c r="BW7" s="1100"/>
      <c r="BX7" s="1100"/>
      <c r="BY7" s="1100"/>
      <c r="BZ7" s="1100"/>
      <c r="CA7" s="1100"/>
      <c r="CB7" s="1100"/>
      <c r="CC7" s="1100"/>
      <c r="CD7" s="1100"/>
      <c r="CE7" s="1100"/>
      <c r="CF7" s="1100"/>
      <c r="CG7" s="1112"/>
      <c r="CH7" s="1096">
        <v>-4</v>
      </c>
      <c r="CI7" s="1097"/>
      <c r="CJ7" s="1097"/>
      <c r="CK7" s="1097"/>
      <c r="CL7" s="1098"/>
      <c r="CM7" s="1096">
        <v>17</v>
      </c>
      <c r="CN7" s="1097"/>
      <c r="CO7" s="1097"/>
      <c r="CP7" s="1097"/>
      <c r="CQ7" s="1098"/>
      <c r="CR7" s="1096">
        <v>11</v>
      </c>
      <c r="CS7" s="1097"/>
      <c r="CT7" s="1097"/>
      <c r="CU7" s="1097"/>
      <c r="CV7" s="1098"/>
      <c r="CW7" s="1096" t="s">
        <v>548</v>
      </c>
      <c r="CX7" s="1097"/>
      <c r="CY7" s="1097"/>
      <c r="CZ7" s="1097"/>
      <c r="DA7" s="1098"/>
      <c r="DB7" s="1096" t="s">
        <v>548</v>
      </c>
      <c r="DC7" s="1097"/>
      <c r="DD7" s="1097"/>
      <c r="DE7" s="1097"/>
      <c r="DF7" s="1098"/>
      <c r="DG7" s="1096" t="s">
        <v>548</v>
      </c>
      <c r="DH7" s="1097"/>
      <c r="DI7" s="1097"/>
      <c r="DJ7" s="1097"/>
      <c r="DK7" s="1098"/>
      <c r="DL7" s="1096" t="s">
        <v>548</v>
      </c>
      <c r="DM7" s="1097"/>
      <c r="DN7" s="1097"/>
      <c r="DO7" s="1097"/>
      <c r="DP7" s="1098"/>
      <c r="DQ7" s="1096" t="s">
        <v>548</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6403</v>
      </c>
      <c r="R23" s="1061"/>
      <c r="S23" s="1061"/>
      <c r="T23" s="1061"/>
      <c r="U23" s="1061"/>
      <c r="V23" s="1061">
        <v>6272</v>
      </c>
      <c r="W23" s="1061"/>
      <c r="X23" s="1061"/>
      <c r="Y23" s="1061"/>
      <c r="Z23" s="1061"/>
      <c r="AA23" s="1061">
        <v>131</v>
      </c>
      <c r="AB23" s="1061"/>
      <c r="AC23" s="1061"/>
      <c r="AD23" s="1061"/>
      <c r="AE23" s="1068"/>
      <c r="AF23" s="1069">
        <v>60</v>
      </c>
      <c r="AG23" s="1061"/>
      <c r="AH23" s="1061"/>
      <c r="AI23" s="1061"/>
      <c r="AJ23" s="1070"/>
      <c r="AK23" s="1071"/>
      <c r="AL23" s="1072"/>
      <c r="AM23" s="1072"/>
      <c r="AN23" s="1072"/>
      <c r="AO23" s="1072"/>
      <c r="AP23" s="1061">
        <v>6231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616</v>
      </c>
      <c r="R28" s="1051"/>
      <c r="S28" s="1051"/>
      <c r="T28" s="1051"/>
      <c r="U28" s="1051"/>
      <c r="V28" s="1051">
        <v>607</v>
      </c>
      <c r="W28" s="1051"/>
      <c r="X28" s="1051"/>
      <c r="Y28" s="1051"/>
      <c r="Z28" s="1051"/>
      <c r="AA28" s="1051">
        <v>9</v>
      </c>
      <c r="AB28" s="1051"/>
      <c r="AC28" s="1051"/>
      <c r="AD28" s="1051"/>
      <c r="AE28" s="1052"/>
      <c r="AF28" s="1053">
        <v>9</v>
      </c>
      <c r="AG28" s="1051"/>
      <c r="AH28" s="1051"/>
      <c r="AI28" s="1051"/>
      <c r="AJ28" s="1054"/>
      <c r="AK28" s="1042">
        <v>47</v>
      </c>
      <c r="AL28" s="1043"/>
      <c r="AM28" s="1043"/>
      <c r="AN28" s="1043"/>
      <c r="AO28" s="1043"/>
      <c r="AP28" s="1043" t="s">
        <v>548</v>
      </c>
      <c r="AQ28" s="1043"/>
      <c r="AR28" s="1043"/>
      <c r="AS28" s="1043"/>
      <c r="AT28" s="1043"/>
      <c r="AU28" s="1043" t="s">
        <v>548</v>
      </c>
      <c r="AV28" s="1043"/>
      <c r="AW28" s="1043"/>
      <c r="AX28" s="1043"/>
      <c r="AY28" s="1043"/>
      <c r="AZ28" s="1044" t="s">
        <v>548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562</v>
      </c>
      <c r="R29" s="1039"/>
      <c r="S29" s="1039"/>
      <c r="T29" s="1039"/>
      <c r="U29" s="1039"/>
      <c r="V29" s="1039">
        <v>527</v>
      </c>
      <c r="W29" s="1039"/>
      <c r="X29" s="1039"/>
      <c r="Y29" s="1039"/>
      <c r="Z29" s="1039"/>
      <c r="AA29" s="1039">
        <v>35</v>
      </c>
      <c r="AB29" s="1039"/>
      <c r="AC29" s="1039"/>
      <c r="AD29" s="1039"/>
      <c r="AE29" s="1040"/>
      <c r="AF29" s="1035">
        <v>35</v>
      </c>
      <c r="AG29" s="1036"/>
      <c r="AH29" s="1036"/>
      <c r="AI29" s="1036"/>
      <c r="AJ29" s="1037"/>
      <c r="AK29" s="980">
        <v>85</v>
      </c>
      <c r="AL29" s="971"/>
      <c r="AM29" s="971"/>
      <c r="AN29" s="971"/>
      <c r="AO29" s="971"/>
      <c r="AP29" s="971" t="s">
        <v>548</v>
      </c>
      <c r="AQ29" s="971"/>
      <c r="AR29" s="971"/>
      <c r="AS29" s="971"/>
      <c r="AT29" s="971"/>
      <c r="AU29" s="971" t="s">
        <v>548</v>
      </c>
      <c r="AV29" s="971"/>
      <c r="AW29" s="971"/>
      <c r="AX29" s="971"/>
      <c r="AY29" s="97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73</v>
      </c>
      <c r="R30" s="1039"/>
      <c r="S30" s="1039"/>
      <c r="T30" s="1039"/>
      <c r="U30" s="1039"/>
      <c r="V30" s="1039">
        <v>73</v>
      </c>
      <c r="W30" s="1039"/>
      <c r="X30" s="1039"/>
      <c r="Y30" s="1039"/>
      <c r="Z30" s="1039"/>
      <c r="AA30" s="1039">
        <v>0</v>
      </c>
      <c r="AB30" s="1039"/>
      <c r="AC30" s="1039"/>
      <c r="AD30" s="1039"/>
      <c r="AE30" s="1040"/>
      <c r="AF30" s="1035">
        <v>0</v>
      </c>
      <c r="AG30" s="1036"/>
      <c r="AH30" s="1036"/>
      <c r="AI30" s="1036"/>
      <c r="AJ30" s="1037"/>
      <c r="AK30" s="980">
        <v>32</v>
      </c>
      <c r="AL30" s="971"/>
      <c r="AM30" s="971"/>
      <c r="AN30" s="971"/>
      <c r="AO30" s="971"/>
      <c r="AP30" s="971" t="s">
        <v>548</v>
      </c>
      <c r="AQ30" s="971"/>
      <c r="AR30" s="971"/>
      <c r="AS30" s="971"/>
      <c r="AT30" s="971"/>
      <c r="AU30" s="971" t="s">
        <v>548</v>
      </c>
      <c r="AV30" s="971"/>
      <c r="AW30" s="971"/>
      <c r="AX30" s="971"/>
      <c r="AY30" s="971"/>
      <c r="AZ30" s="1041" t="s">
        <v>548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109</v>
      </c>
      <c r="R31" s="1039"/>
      <c r="S31" s="1039"/>
      <c r="T31" s="1039"/>
      <c r="U31" s="1039"/>
      <c r="V31" s="1039">
        <v>102</v>
      </c>
      <c r="W31" s="1039"/>
      <c r="X31" s="1039"/>
      <c r="Y31" s="1039"/>
      <c r="Z31" s="1039"/>
      <c r="AA31" s="1039">
        <v>7</v>
      </c>
      <c r="AB31" s="1039"/>
      <c r="AC31" s="1039"/>
      <c r="AD31" s="1039"/>
      <c r="AE31" s="1040"/>
      <c r="AF31" s="1035">
        <v>7</v>
      </c>
      <c r="AG31" s="1036"/>
      <c r="AH31" s="1036"/>
      <c r="AI31" s="1036"/>
      <c r="AJ31" s="1037"/>
      <c r="AK31" s="980">
        <v>22</v>
      </c>
      <c r="AL31" s="971"/>
      <c r="AM31" s="971"/>
      <c r="AN31" s="971"/>
      <c r="AO31" s="971"/>
      <c r="AP31" s="971" t="s">
        <v>548</v>
      </c>
      <c r="AQ31" s="971"/>
      <c r="AR31" s="971"/>
      <c r="AS31" s="971"/>
      <c r="AT31" s="971"/>
      <c r="AU31" s="971" t="s">
        <v>548</v>
      </c>
      <c r="AV31" s="971"/>
      <c r="AW31" s="971"/>
      <c r="AX31" s="971"/>
      <c r="AY31" s="971"/>
      <c r="AZ31" s="1041" t="s">
        <v>548</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96</v>
      </c>
      <c r="R32" s="1039"/>
      <c r="S32" s="1039"/>
      <c r="T32" s="1039"/>
      <c r="U32" s="1039"/>
      <c r="V32" s="1039">
        <v>101</v>
      </c>
      <c r="W32" s="1039"/>
      <c r="X32" s="1039"/>
      <c r="Y32" s="1039"/>
      <c r="Z32" s="1039"/>
      <c r="AA32" s="1039">
        <v>-5</v>
      </c>
      <c r="AB32" s="1039"/>
      <c r="AC32" s="1039"/>
      <c r="AD32" s="1039"/>
      <c r="AE32" s="1040"/>
      <c r="AF32" s="1035">
        <v>672</v>
      </c>
      <c r="AG32" s="1036"/>
      <c r="AH32" s="1036"/>
      <c r="AI32" s="1036"/>
      <c r="AJ32" s="1037"/>
      <c r="AK32" s="980">
        <v>23</v>
      </c>
      <c r="AL32" s="971"/>
      <c r="AM32" s="971"/>
      <c r="AN32" s="971"/>
      <c r="AO32" s="971"/>
      <c r="AP32" s="971">
        <v>587</v>
      </c>
      <c r="AQ32" s="971"/>
      <c r="AR32" s="971"/>
      <c r="AS32" s="971"/>
      <c r="AT32" s="971"/>
      <c r="AU32" s="971">
        <v>25</v>
      </c>
      <c r="AV32" s="971"/>
      <c r="AW32" s="971"/>
      <c r="AX32" s="971"/>
      <c r="AY32" s="971"/>
      <c r="AZ32" s="1041" t="s">
        <v>548</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47</v>
      </c>
      <c r="R33" s="1039"/>
      <c r="S33" s="1039"/>
      <c r="T33" s="1039"/>
      <c r="U33" s="1039"/>
      <c r="V33" s="1039">
        <v>47</v>
      </c>
      <c r="W33" s="1039"/>
      <c r="X33" s="1039"/>
      <c r="Y33" s="1039"/>
      <c r="Z33" s="1039"/>
      <c r="AA33" s="1039">
        <v>0</v>
      </c>
      <c r="AB33" s="1039"/>
      <c r="AC33" s="1039"/>
      <c r="AD33" s="1039"/>
      <c r="AE33" s="1040"/>
      <c r="AF33" s="1035" t="s">
        <v>122</v>
      </c>
      <c r="AG33" s="1036"/>
      <c r="AH33" s="1036"/>
      <c r="AI33" s="1036"/>
      <c r="AJ33" s="1037"/>
      <c r="AK33" s="980">
        <v>1</v>
      </c>
      <c r="AL33" s="971"/>
      <c r="AM33" s="971"/>
      <c r="AN33" s="971"/>
      <c r="AO33" s="971"/>
      <c r="AP33" s="971">
        <v>194</v>
      </c>
      <c r="AQ33" s="971"/>
      <c r="AR33" s="971"/>
      <c r="AS33" s="971"/>
      <c r="AT33" s="971"/>
      <c r="AU33" s="971">
        <v>170</v>
      </c>
      <c r="AV33" s="971"/>
      <c r="AW33" s="971"/>
      <c r="AX33" s="971"/>
      <c r="AY33" s="971"/>
      <c r="AZ33" s="1041" t="s">
        <v>548</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723</v>
      </c>
      <c r="AG63" s="959"/>
      <c r="AH63" s="959"/>
      <c r="AI63" s="959"/>
      <c r="AJ63" s="1022"/>
      <c r="AK63" s="1023"/>
      <c r="AL63" s="963"/>
      <c r="AM63" s="963"/>
      <c r="AN63" s="963"/>
      <c r="AO63" s="963"/>
      <c r="AP63" s="959">
        <v>781</v>
      </c>
      <c r="AQ63" s="959"/>
      <c r="AR63" s="959"/>
      <c r="AS63" s="959"/>
      <c r="AT63" s="959"/>
      <c r="AU63" s="959">
        <v>195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1648</v>
      </c>
      <c r="R68" s="982"/>
      <c r="S68" s="982"/>
      <c r="T68" s="982"/>
      <c r="U68" s="982"/>
      <c r="V68" s="982">
        <v>1621</v>
      </c>
      <c r="W68" s="982"/>
      <c r="X68" s="982"/>
      <c r="Y68" s="982"/>
      <c r="Z68" s="982"/>
      <c r="AA68" s="982">
        <v>27</v>
      </c>
      <c r="AB68" s="982"/>
      <c r="AC68" s="982"/>
      <c r="AD68" s="982"/>
      <c r="AE68" s="982"/>
      <c r="AF68" s="982">
        <v>24</v>
      </c>
      <c r="AG68" s="982"/>
      <c r="AH68" s="982"/>
      <c r="AI68" s="982"/>
      <c r="AJ68" s="982"/>
      <c r="AK68" s="982" t="s">
        <v>548</v>
      </c>
      <c r="AL68" s="982"/>
      <c r="AM68" s="982"/>
      <c r="AN68" s="982"/>
      <c r="AO68" s="982"/>
      <c r="AP68" s="982">
        <v>557</v>
      </c>
      <c r="AQ68" s="982"/>
      <c r="AR68" s="982"/>
      <c r="AS68" s="982"/>
      <c r="AT68" s="982"/>
      <c r="AU68" s="982">
        <v>362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1741</v>
      </c>
      <c r="R69" s="971"/>
      <c r="S69" s="971"/>
      <c r="T69" s="971"/>
      <c r="U69" s="971"/>
      <c r="V69" s="971">
        <v>1687</v>
      </c>
      <c r="W69" s="971"/>
      <c r="X69" s="971"/>
      <c r="Y69" s="971"/>
      <c r="Z69" s="971"/>
      <c r="AA69" s="971">
        <v>54</v>
      </c>
      <c r="AB69" s="971"/>
      <c r="AC69" s="971"/>
      <c r="AD69" s="971"/>
      <c r="AE69" s="971"/>
      <c r="AF69" s="971">
        <v>54</v>
      </c>
      <c r="AG69" s="971"/>
      <c r="AH69" s="971"/>
      <c r="AI69" s="971"/>
      <c r="AJ69" s="971"/>
      <c r="AK69" s="971" t="s">
        <v>548</v>
      </c>
      <c r="AL69" s="971"/>
      <c r="AM69" s="971"/>
      <c r="AN69" s="971"/>
      <c r="AO69" s="971"/>
      <c r="AP69" s="971">
        <v>2314</v>
      </c>
      <c r="AQ69" s="971"/>
      <c r="AR69" s="971"/>
      <c r="AS69" s="971"/>
      <c r="AT69" s="971"/>
      <c r="AU69" s="971">
        <v>132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42</v>
      </c>
      <c r="R70" s="971"/>
      <c r="S70" s="971"/>
      <c r="T70" s="971"/>
      <c r="U70" s="971"/>
      <c r="V70" s="971">
        <v>41</v>
      </c>
      <c r="W70" s="971"/>
      <c r="X70" s="971"/>
      <c r="Y70" s="971"/>
      <c r="Z70" s="971"/>
      <c r="AA70" s="971">
        <v>1</v>
      </c>
      <c r="AB70" s="971"/>
      <c r="AC70" s="971"/>
      <c r="AD70" s="971"/>
      <c r="AE70" s="971"/>
      <c r="AF70" s="971">
        <v>1</v>
      </c>
      <c r="AG70" s="971"/>
      <c r="AH70" s="971"/>
      <c r="AI70" s="971"/>
      <c r="AJ70" s="971"/>
      <c r="AK70" s="971" t="s">
        <v>548</v>
      </c>
      <c r="AL70" s="971"/>
      <c r="AM70" s="971"/>
      <c r="AN70" s="971"/>
      <c r="AO70" s="971"/>
      <c r="AP70" s="971" t="s">
        <v>548</v>
      </c>
      <c r="AQ70" s="971"/>
      <c r="AR70" s="971"/>
      <c r="AS70" s="971"/>
      <c r="AT70" s="971"/>
      <c r="AU70" s="971" t="s">
        <v>548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v>2871</v>
      </c>
      <c r="AQ88" s="959"/>
      <c r="AR88" s="959"/>
      <c r="AS88" s="959"/>
      <c r="AT88" s="959"/>
      <c r="AU88" s="959">
        <v>494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11</v>
      </c>
      <c r="CS102" s="953"/>
      <c r="CT102" s="953"/>
      <c r="CU102" s="953"/>
      <c r="CV102" s="954"/>
      <c r="CW102" s="952" t="s">
        <v>553</v>
      </c>
      <c r="CX102" s="953"/>
      <c r="CY102" s="953"/>
      <c r="CZ102" s="953"/>
      <c r="DA102" s="954"/>
      <c r="DB102" s="952" t="s">
        <v>553</v>
      </c>
      <c r="DC102" s="953"/>
      <c r="DD102" s="953"/>
      <c r="DE102" s="953"/>
      <c r="DF102" s="954"/>
      <c r="DG102" s="952" t="s">
        <v>553</v>
      </c>
      <c r="DH102" s="953"/>
      <c r="DI102" s="953"/>
      <c r="DJ102" s="953"/>
      <c r="DK102" s="954"/>
      <c r="DL102" s="952" t="s">
        <v>553</v>
      </c>
      <c r="DM102" s="953"/>
      <c r="DN102" s="953"/>
      <c r="DO102" s="953"/>
      <c r="DP102" s="954"/>
      <c r="DQ102" s="952" t="s">
        <v>553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610900</v>
      </c>
      <c r="AB110" s="889"/>
      <c r="AC110" s="889"/>
      <c r="AD110" s="889"/>
      <c r="AE110" s="890"/>
      <c r="AF110" s="891">
        <v>602982</v>
      </c>
      <c r="AG110" s="889"/>
      <c r="AH110" s="889"/>
      <c r="AI110" s="889"/>
      <c r="AJ110" s="890"/>
      <c r="AK110" s="891">
        <v>610927</v>
      </c>
      <c r="AL110" s="889"/>
      <c r="AM110" s="889"/>
      <c r="AN110" s="889"/>
      <c r="AO110" s="890"/>
      <c r="AP110" s="892">
        <v>27.5</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4711544</v>
      </c>
      <c r="BR110" s="842"/>
      <c r="BS110" s="842"/>
      <c r="BT110" s="842"/>
      <c r="BU110" s="842"/>
      <c r="BV110" s="842">
        <v>4928100</v>
      </c>
      <c r="BW110" s="842"/>
      <c r="BX110" s="842"/>
      <c r="BY110" s="842"/>
      <c r="BZ110" s="842"/>
      <c r="CA110" s="842">
        <v>6230616</v>
      </c>
      <c r="CB110" s="842"/>
      <c r="CC110" s="842"/>
      <c r="CD110" s="842"/>
      <c r="CE110" s="842"/>
      <c r="CF110" s="866">
        <v>280.2</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47320</v>
      </c>
      <c r="BR111" s="817"/>
      <c r="BS111" s="817"/>
      <c r="BT111" s="817"/>
      <c r="BU111" s="817"/>
      <c r="BV111" s="817">
        <v>21875</v>
      </c>
      <c r="BW111" s="817"/>
      <c r="BX111" s="817"/>
      <c r="BY111" s="817"/>
      <c r="BZ111" s="817"/>
      <c r="CA111" s="817">
        <v>51050</v>
      </c>
      <c r="CB111" s="817"/>
      <c r="CC111" s="817"/>
      <c r="CD111" s="817"/>
      <c r="CE111" s="817"/>
      <c r="CF111" s="875">
        <v>2.2999999999999998</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167324</v>
      </c>
      <c r="BR112" s="817"/>
      <c r="BS112" s="817"/>
      <c r="BT112" s="817"/>
      <c r="BU112" s="817"/>
      <c r="BV112" s="817">
        <v>238520</v>
      </c>
      <c r="BW112" s="817"/>
      <c r="BX112" s="817"/>
      <c r="BY112" s="817"/>
      <c r="BZ112" s="817"/>
      <c r="CA112" s="817">
        <v>257256</v>
      </c>
      <c r="CB112" s="817"/>
      <c r="CC112" s="817"/>
      <c r="CD112" s="817"/>
      <c r="CE112" s="817"/>
      <c r="CF112" s="875">
        <v>11.6</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9888</v>
      </c>
      <c r="AB113" s="919"/>
      <c r="AC113" s="919"/>
      <c r="AD113" s="919"/>
      <c r="AE113" s="920"/>
      <c r="AF113" s="921">
        <v>15320</v>
      </c>
      <c r="AG113" s="919"/>
      <c r="AH113" s="919"/>
      <c r="AI113" s="919"/>
      <c r="AJ113" s="920"/>
      <c r="AK113" s="921">
        <v>17843</v>
      </c>
      <c r="AL113" s="919"/>
      <c r="AM113" s="919"/>
      <c r="AN113" s="919"/>
      <c r="AO113" s="920"/>
      <c r="AP113" s="922">
        <v>0.8</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626072</v>
      </c>
      <c r="BR113" s="817"/>
      <c r="BS113" s="817"/>
      <c r="BT113" s="817"/>
      <c r="BU113" s="817"/>
      <c r="BV113" s="817">
        <v>562885</v>
      </c>
      <c r="BW113" s="817"/>
      <c r="BX113" s="817"/>
      <c r="BY113" s="817"/>
      <c r="BZ113" s="817"/>
      <c r="CA113" s="817">
        <v>494152</v>
      </c>
      <c r="CB113" s="817"/>
      <c r="CC113" s="817"/>
      <c r="CD113" s="817"/>
      <c r="CE113" s="817"/>
      <c r="CF113" s="875">
        <v>22.2</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76580</v>
      </c>
      <c r="AB114" s="780"/>
      <c r="AC114" s="780"/>
      <c r="AD114" s="780"/>
      <c r="AE114" s="781"/>
      <c r="AF114" s="782">
        <v>76789</v>
      </c>
      <c r="AG114" s="780"/>
      <c r="AH114" s="780"/>
      <c r="AI114" s="780"/>
      <c r="AJ114" s="781"/>
      <c r="AK114" s="782">
        <v>76796</v>
      </c>
      <c r="AL114" s="780"/>
      <c r="AM114" s="780"/>
      <c r="AN114" s="780"/>
      <c r="AO114" s="781"/>
      <c r="AP114" s="824">
        <v>3.5</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710730</v>
      </c>
      <c r="BR114" s="817"/>
      <c r="BS114" s="817"/>
      <c r="BT114" s="817"/>
      <c r="BU114" s="817"/>
      <c r="BV114" s="817">
        <v>699680</v>
      </c>
      <c r="BW114" s="817"/>
      <c r="BX114" s="817"/>
      <c r="BY114" s="817"/>
      <c r="BZ114" s="817"/>
      <c r="CA114" s="817">
        <v>696737</v>
      </c>
      <c r="CB114" s="817"/>
      <c r="CC114" s="817"/>
      <c r="CD114" s="817"/>
      <c r="CE114" s="817"/>
      <c r="CF114" s="875">
        <v>31.3</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260</v>
      </c>
      <c r="AB115" s="919"/>
      <c r="AC115" s="919"/>
      <c r="AD115" s="919"/>
      <c r="AE115" s="920"/>
      <c r="AF115" s="921">
        <v>260</v>
      </c>
      <c r="AG115" s="919"/>
      <c r="AH115" s="919"/>
      <c r="AI115" s="919"/>
      <c r="AJ115" s="920"/>
      <c r="AK115" s="921">
        <v>164</v>
      </c>
      <c r="AL115" s="919"/>
      <c r="AM115" s="919"/>
      <c r="AN115" s="919"/>
      <c r="AO115" s="920"/>
      <c r="AP115" s="922">
        <v>0</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323</v>
      </c>
      <c r="AB116" s="780"/>
      <c r="AC116" s="780"/>
      <c r="AD116" s="780"/>
      <c r="AE116" s="781"/>
      <c r="AF116" s="782">
        <v>284</v>
      </c>
      <c r="AG116" s="780"/>
      <c r="AH116" s="780"/>
      <c r="AI116" s="780"/>
      <c r="AJ116" s="781"/>
      <c r="AK116" s="782">
        <v>465</v>
      </c>
      <c r="AL116" s="780"/>
      <c r="AM116" s="780"/>
      <c r="AN116" s="780"/>
      <c r="AO116" s="781"/>
      <c r="AP116" s="824">
        <v>0</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697951</v>
      </c>
      <c r="AB117" s="903"/>
      <c r="AC117" s="903"/>
      <c r="AD117" s="903"/>
      <c r="AE117" s="904"/>
      <c r="AF117" s="905">
        <v>695635</v>
      </c>
      <c r="AG117" s="903"/>
      <c r="AH117" s="903"/>
      <c r="AI117" s="903"/>
      <c r="AJ117" s="904"/>
      <c r="AK117" s="905">
        <v>706195</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6262990</v>
      </c>
      <c r="BR119" s="845"/>
      <c r="BS119" s="845"/>
      <c r="BT119" s="845"/>
      <c r="BU119" s="845"/>
      <c r="BV119" s="845">
        <v>6451060</v>
      </c>
      <c r="BW119" s="845"/>
      <c r="BX119" s="845"/>
      <c r="BY119" s="845"/>
      <c r="BZ119" s="845"/>
      <c r="CA119" s="845">
        <v>7729811</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47320</v>
      </c>
      <c r="DH119" s="764"/>
      <c r="DI119" s="764"/>
      <c r="DJ119" s="764"/>
      <c r="DK119" s="765"/>
      <c r="DL119" s="766">
        <v>21875</v>
      </c>
      <c r="DM119" s="764"/>
      <c r="DN119" s="764"/>
      <c r="DO119" s="764"/>
      <c r="DP119" s="765"/>
      <c r="DQ119" s="766">
        <v>51050</v>
      </c>
      <c r="DR119" s="764"/>
      <c r="DS119" s="764"/>
      <c r="DT119" s="764"/>
      <c r="DU119" s="765"/>
      <c r="DV119" s="848">
        <v>2.2999999999999998</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1643925</v>
      </c>
      <c r="BR120" s="842"/>
      <c r="BS120" s="842"/>
      <c r="BT120" s="842"/>
      <c r="BU120" s="842"/>
      <c r="BV120" s="842">
        <v>1672431</v>
      </c>
      <c r="BW120" s="842"/>
      <c r="BX120" s="842"/>
      <c r="BY120" s="842"/>
      <c r="BZ120" s="842"/>
      <c r="CA120" s="842">
        <v>1695349</v>
      </c>
      <c r="CB120" s="842"/>
      <c r="CC120" s="842"/>
      <c r="CD120" s="842"/>
      <c r="CE120" s="842"/>
      <c r="CF120" s="866">
        <v>76.2</v>
      </c>
      <c r="CG120" s="867"/>
      <c r="CH120" s="867"/>
      <c r="CI120" s="867"/>
      <c r="CJ120" s="867"/>
      <c r="CK120" s="868" t="s">
        <v>447</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157861</v>
      </c>
      <c r="DH120" s="842"/>
      <c r="DI120" s="842"/>
      <c r="DJ120" s="842"/>
      <c r="DK120" s="842"/>
      <c r="DL120" s="842">
        <v>163972</v>
      </c>
      <c r="DM120" s="842"/>
      <c r="DN120" s="842"/>
      <c r="DO120" s="842"/>
      <c r="DP120" s="842"/>
      <c r="DQ120" s="842">
        <v>170115</v>
      </c>
      <c r="DR120" s="842"/>
      <c r="DS120" s="842"/>
      <c r="DT120" s="842"/>
      <c r="DU120" s="842"/>
      <c r="DV120" s="843">
        <v>7.7</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533881</v>
      </c>
      <c r="BR121" s="817"/>
      <c r="BS121" s="817"/>
      <c r="BT121" s="817"/>
      <c r="BU121" s="817"/>
      <c r="BV121" s="817">
        <v>487130</v>
      </c>
      <c r="BW121" s="817"/>
      <c r="BX121" s="817"/>
      <c r="BY121" s="817"/>
      <c r="BZ121" s="817"/>
      <c r="CA121" s="817">
        <v>383910</v>
      </c>
      <c r="CB121" s="817"/>
      <c r="CC121" s="817"/>
      <c r="CD121" s="817"/>
      <c r="CE121" s="817"/>
      <c r="CF121" s="875">
        <v>17.3</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v>58805</v>
      </c>
      <c r="DM121" s="817"/>
      <c r="DN121" s="817"/>
      <c r="DO121" s="817"/>
      <c r="DP121" s="817"/>
      <c r="DQ121" s="817">
        <v>62487</v>
      </c>
      <c r="DR121" s="817"/>
      <c r="DS121" s="817"/>
      <c r="DT121" s="817"/>
      <c r="DU121" s="817"/>
      <c r="DV121" s="794">
        <v>2.8</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3908042</v>
      </c>
      <c r="BR122" s="845"/>
      <c r="BS122" s="845"/>
      <c r="BT122" s="845"/>
      <c r="BU122" s="845"/>
      <c r="BV122" s="845">
        <v>4122843</v>
      </c>
      <c r="BW122" s="845"/>
      <c r="BX122" s="845"/>
      <c r="BY122" s="845"/>
      <c r="BZ122" s="845"/>
      <c r="CA122" s="845">
        <v>4742698</v>
      </c>
      <c r="CB122" s="845"/>
      <c r="CC122" s="845"/>
      <c r="CD122" s="845"/>
      <c r="CE122" s="845"/>
      <c r="CF122" s="846">
        <v>213.3</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9463</v>
      </c>
      <c r="DH122" s="817"/>
      <c r="DI122" s="817"/>
      <c r="DJ122" s="817"/>
      <c r="DK122" s="817"/>
      <c r="DL122" s="817">
        <v>15743</v>
      </c>
      <c r="DM122" s="817"/>
      <c r="DN122" s="817"/>
      <c r="DO122" s="817"/>
      <c r="DP122" s="817"/>
      <c r="DQ122" s="817">
        <v>24654</v>
      </c>
      <c r="DR122" s="817"/>
      <c r="DS122" s="817"/>
      <c r="DT122" s="817"/>
      <c r="DU122" s="817"/>
      <c r="DV122" s="794">
        <v>1.1000000000000001</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6085848</v>
      </c>
      <c r="BR123" s="833"/>
      <c r="BS123" s="833"/>
      <c r="BT123" s="833"/>
      <c r="BU123" s="833"/>
      <c r="BV123" s="833">
        <v>6282404</v>
      </c>
      <c r="BW123" s="833"/>
      <c r="BX123" s="833"/>
      <c r="BY123" s="833"/>
      <c r="BZ123" s="833"/>
      <c r="CA123" s="833">
        <v>6821957</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7.6</v>
      </c>
      <c r="BR124" s="831"/>
      <c r="BS124" s="831"/>
      <c r="BT124" s="831"/>
      <c r="BU124" s="831"/>
      <c r="BV124" s="831">
        <v>7.5</v>
      </c>
      <c r="BW124" s="831"/>
      <c r="BX124" s="831"/>
      <c r="BY124" s="831"/>
      <c r="BZ124" s="831"/>
      <c r="CA124" s="831">
        <v>40.799999999999997</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260</v>
      </c>
      <c r="AB127" s="780"/>
      <c r="AC127" s="780"/>
      <c r="AD127" s="780"/>
      <c r="AE127" s="781"/>
      <c r="AF127" s="782">
        <v>260</v>
      </c>
      <c r="AG127" s="780"/>
      <c r="AH127" s="780"/>
      <c r="AI127" s="780"/>
      <c r="AJ127" s="781"/>
      <c r="AK127" s="782">
        <v>164</v>
      </c>
      <c r="AL127" s="780"/>
      <c r="AM127" s="780"/>
      <c r="AN127" s="780"/>
      <c r="AO127" s="781"/>
      <c r="AP127" s="824">
        <v>0</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39820</v>
      </c>
      <c r="AB128" s="801"/>
      <c r="AC128" s="801"/>
      <c r="AD128" s="801"/>
      <c r="AE128" s="802"/>
      <c r="AF128" s="803">
        <v>34883</v>
      </c>
      <c r="AG128" s="801"/>
      <c r="AH128" s="801"/>
      <c r="AI128" s="801"/>
      <c r="AJ128" s="802"/>
      <c r="AK128" s="803">
        <v>37820</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2744028</v>
      </c>
      <c r="AB129" s="780"/>
      <c r="AC129" s="780"/>
      <c r="AD129" s="780"/>
      <c r="AE129" s="781"/>
      <c r="AF129" s="782">
        <v>2673284</v>
      </c>
      <c r="AG129" s="780"/>
      <c r="AH129" s="780"/>
      <c r="AI129" s="780"/>
      <c r="AJ129" s="781"/>
      <c r="AK129" s="782">
        <v>2664527</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432229</v>
      </c>
      <c r="AB130" s="780"/>
      <c r="AC130" s="780"/>
      <c r="AD130" s="780"/>
      <c r="AE130" s="781"/>
      <c r="AF130" s="782">
        <v>438694</v>
      </c>
      <c r="AG130" s="780"/>
      <c r="AH130" s="780"/>
      <c r="AI130" s="780"/>
      <c r="AJ130" s="781"/>
      <c r="AK130" s="782">
        <v>441062</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9.9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2311799</v>
      </c>
      <c r="AB131" s="764"/>
      <c r="AC131" s="764"/>
      <c r="AD131" s="764"/>
      <c r="AE131" s="765"/>
      <c r="AF131" s="766">
        <v>2234590</v>
      </c>
      <c r="AG131" s="764"/>
      <c r="AH131" s="764"/>
      <c r="AI131" s="764"/>
      <c r="AJ131" s="765"/>
      <c r="AK131" s="766">
        <v>2223465</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40.799999999999997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9.7716972799999997</v>
      </c>
      <c r="AB132" s="745"/>
      <c r="AC132" s="745"/>
      <c r="AD132" s="745"/>
      <c r="AE132" s="746"/>
      <c r="AF132" s="747">
        <v>9.9373039349999992</v>
      </c>
      <c r="AG132" s="745"/>
      <c r="AH132" s="745"/>
      <c r="AI132" s="745"/>
      <c r="AJ132" s="746"/>
      <c r="AK132" s="747">
        <v>10.22336758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10.4</v>
      </c>
      <c r="AB133" s="724"/>
      <c r="AC133" s="724"/>
      <c r="AD133" s="724"/>
      <c r="AE133" s="725"/>
      <c r="AF133" s="723">
        <v>9.8000000000000007</v>
      </c>
      <c r="AG133" s="724"/>
      <c r="AH133" s="724"/>
      <c r="AI133" s="724"/>
      <c r="AJ133" s="725"/>
      <c r="AK133" s="723">
        <v>9.9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m2I4OTlaEOE/J1/D41DH6plc7fgLucaCBHFg8U322FrDecGBareO28kV5JojaiDSGh3vkw4vmUCqc3NmfhwMA==" saltValue="NjUNWrpTRBctQ9uRvOwu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52" zoomScale="85" zoomScaleNormal="85" zoomScaleSheetLayoutView="85" workbookViewId="0">
      <selection activeCell="AO74" sqref="AO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Jqe3MKl1pxiXy6JHh7j6xMrVcL/cuGz0nmVLWbAtBhuS/KiBKo9/P/R2FiJWb9iXuyQcTs+Rz/+6iqylCzDug==" saltValue="E/RARCa93EOeWt36MivQ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6"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Lp7IQSzvUoAirsI0WH+/OlSBmbAieUyta6MUgiQrkqnkAiK2K/yDckzvmcojSbtQwSOmqlkMkmmdCOaGFhLtg==" saltValue="tFBxt7yJwICPvB4V6v+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650616</v>
      </c>
      <c r="AP9" s="281">
        <v>187660</v>
      </c>
      <c r="AQ9" s="282">
        <v>217348</v>
      </c>
      <c r="AR9" s="283">
        <v>-13.7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182432</v>
      </c>
      <c r="AP10" s="284">
        <v>52620</v>
      </c>
      <c r="AQ10" s="285">
        <v>32038</v>
      </c>
      <c r="AR10" s="286">
        <v>64.2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835</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13090</v>
      </c>
      <c r="AP13" s="284">
        <v>3776</v>
      </c>
      <c r="AQ13" s="285">
        <v>7824</v>
      </c>
      <c r="AR13" s="286">
        <v>-51.7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t="s">
        <v>488</v>
      </c>
      <c r="AP14" s="284" t="s">
        <v>488</v>
      </c>
      <c r="AQ14" s="285">
        <v>4511</v>
      </c>
      <c r="AR14" s="286" t="s">
        <v>488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-37181</v>
      </c>
      <c r="AP15" s="284">
        <v>-10724</v>
      </c>
      <c r="AQ15" s="285">
        <v>-13520</v>
      </c>
      <c r="AR15" s="286">
        <v>-20.7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808957</v>
      </c>
      <c r="AP16" s="284">
        <v>233331</v>
      </c>
      <c r="AQ16" s="285">
        <v>249036</v>
      </c>
      <c r="AR16" s="286">
        <v>-6.3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19.61</v>
      </c>
      <c r="AP21" s="298">
        <v>21</v>
      </c>
      <c r="AQ21" s="299">
        <v>-1.39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96.5</v>
      </c>
      <c r="AP22" s="303">
        <v>95.5</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610927</v>
      </c>
      <c r="AP32" s="312">
        <v>176212</v>
      </c>
      <c r="AQ32" s="313">
        <v>141939</v>
      </c>
      <c r="AR32" s="314">
        <v>24.1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17843</v>
      </c>
      <c r="AP35" s="312">
        <v>5147</v>
      </c>
      <c r="AQ35" s="313">
        <v>33103</v>
      </c>
      <c r="AR35" s="314">
        <v>-84.5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76796</v>
      </c>
      <c r="AP36" s="312">
        <v>22151</v>
      </c>
      <c r="AQ36" s="313">
        <v>3141</v>
      </c>
      <c r="AR36" s="314">
        <v>605.20000000000005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164</v>
      </c>
      <c r="AP37" s="312">
        <v>47</v>
      </c>
      <c r="AQ37" s="313">
        <v>429</v>
      </c>
      <c r="AR37" s="314">
        <v>-89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v>465</v>
      </c>
      <c r="AP38" s="315">
        <v>134</v>
      </c>
      <c r="AQ38" s="316">
        <v>16</v>
      </c>
      <c r="AR38" s="304">
        <v>737.5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-37820</v>
      </c>
      <c r="AP39" s="312">
        <v>-10909</v>
      </c>
      <c r="AQ39" s="313">
        <v>-2776</v>
      </c>
      <c r="AR39" s="314">
        <v>293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-441062</v>
      </c>
      <c r="AP40" s="312">
        <v>-127217</v>
      </c>
      <c r="AQ40" s="313">
        <v>-127875</v>
      </c>
      <c r="AR40" s="314">
        <v>-0.5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227313</v>
      </c>
      <c r="AP41" s="312">
        <v>65565</v>
      </c>
      <c r="AQ41" s="313">
        <v>47977</v>
      </c>
      <c r="AR41" s="314">
        <v>36.700000000000003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531157</v>
      </c>
      <c r="AN51" s="334">
        <v>133860</v>
      </c>
      <c r="AO51" s="335">
        <v>-29.2</v>
      </c>
      <c r="AP51" s="336">
        <v>264232</v>
      </c>
      <c r="AQ51" s="337">
        <v>15.8</v>
      </c>
      <c r="AR51" s="338">
        <v>-45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301407</v>
      </c>
      <c r="AN52" s="342">
        <v>75959</v>
      </c>
      <c r="AO52" s="343">
        <v>0.7</v>
      </c>
      <c r="AP52" s="344">
        <v>133959</v>
      </c>
      <c r="AQ52" s="345">
        <v>13.9</v>
      </c>
      <c r="AR52" s="346">
        <v>-13.2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520894</v>
      </c>
      <c r="AN53" s="334">
        <v>134982</v>
      </c>
      <c r="AO53" s="335">
        <v>0.8</v>
      </c>
      <c r="AP53" s="336">
        <v>263613</v>
      </c>
      <c r="AQ53" s="337">
        <v>-0.2</v>
      </c>
      <c r="AR53" s="338">
        <v>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324432</v>
      </c>
      <c r="AN54" s="342">
        <v>84072</v>
      </c>
      <c r="AO54" s="343">
        <v>10.7</v>
      </c>
      <c r="AP54" s="344">
        <v>128823</v>
      </c>
      <c r="AQ54" s="345">
        <v>-3.8</v>
      </c>
      <c r="AR54" s="346">
        <v>14.5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857257</v>
      </c>
      <c r="AN55" s="334">
        <v>231566</v>
      </c>
      <c r="AO55" s="335">
        <v>71.599999999999994</v>
      </c>
      <c r="AP55" s="336">
        <v>330026</v>
      </c>
      <c r="AQ55" s="337">
        <v>25.2</v>
      </c>
      <c r="AR55" s="338">
        <v>46.4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553186</v>
      </c>
      <c r="AN56" s="342">
        <v>149429</v>
      </c>
      <c r="AO56" s="343">
        <v>77.7</v>
      </c>
      <c r="AP56" s="344">
        <v>141075</v>
      </c>
      <c r="AQ56" s="345">
        <v>9.5</v>
      </c>
      <c r="AR56" s="346">
        <v>68.2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1179449</v>
      </c>
      <c r="AN57" s="334">
        <v>330285</v>
      </c>
      <c r="AO57" s="335">
        <v>42.6</v>
      </c>
      <c r="AP57" s="336">
        <v>278179</v>
      </c>
      <c r="AQ57" s="337">
        <v>-15.7</v>
      </c>
      <c r="AR57" s="338">
        <v>58.3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387671</v>
      </c>
      <c r="AN58" s="342">
        <v>108561</v>
      </c>
      <c r="AO58" s="343">
        <v>-27.3</v>
      </c>
      <c r="AP58" s="344">
        <v>122182</v>
      </c>
      <c r="AQ58" s="345">
        <v>-13.4</v>
      </c>
      <c r="AR58" s="346">
        <v>-13.9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2580538</v>
      </c>
      <c r="AN59" s="334">
        <v>744314</v>
      </c>
      <c r="AO59" s="335">
        <v>125.4</v>
      </c>
      <c r="AP59" s="336">
        <v>283153</v>
      </c>
      <c r="AQ59" s="337">
        <v>1.8</v>
      </c>
      <c r="AR59" s="338">
        <v>123.6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220670</v>
      </c>
      <c r="AN60" s="342">
        <v>63649</v>
      </c>
      <c r="AO60" s="343">
        <v>-41.4</v>
      </c>
      <c r="AP60" s="344">
        <v>127593</v>
      </c>
      <c r="AQ60" s="345">
        <v>4.4000000000000004</v>
      </c>
      <c r="AR60" s="346">
        <v>-45.8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1133859</v>
      </c>
      <c r="AN61" s="349">
        <v>315001</v>
      </c>
      <c r="AO61" s="350">
        <v>42.2</v>
      </c>
      <c r="AP61" s="351">
        <v>283841</v>
      </c>
      <c r="AQ61" s="352">
        <v>5.4</v>
      </c>
      <c r="AR61" s="338">
        <v>36.799999999999997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357473</v>
      </c>
      <c r="AN62" s="342">
        <v>96334</v>
      </c>
      <c r="AO62" s="343">
        <v>4.0999999999999996</v>
      </c>
      <c r="AP62" s="344">
        <v>130726</v>
      </c>
      <c r="AQ62" s="345">
        <v>2.1</v>
      </c>
      <c r="AR62" s="346">
        <v>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Eo6w0ko2uobFC/dLU8S880JBZ++72Gr1uoP+mims3AFx40ViKdbx65RQdkL9hAjy0yBA0SYSF0wCyz1MO0ocQ==" saltValue="Hm2145v0ct05B5ha29kh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E26" zoomScale="80" zoomScaleNormal="80" zoomScaleSheetLayoutView="55" workbookViewId="0">
      <selection activeCell="AF83" sqref="AF8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WQzQjqGxyC1xzHP/ZfNI93eDVINMgal/b/KgE7c8D9Yy+Dw27Ry4sHzQHwlteBG2/vUFnqTDAb4WAkJjwsskmA==" saltValue="2S4dT07zPgRT06reHJBuW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biT3qIefPtLmz+UU7gN/S+047+p6GBCp4Xq/WY04Zq9J5Y85Ahu88udWoOYqhH9AlFB26Nb66gsD0t3nFxtmEw==" saltValue="aubmIzro1T7sT+ePOv3k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52.09</v>
      </c>
      <c r="G47" s="12">
        <v>50.6</v>
      </c>
      <c r="H47" s="12">
        <v>47.5</v>
      </c>
      <c r="I47" s="12">
        <v>50.63</v>
      </c>
      <c r="J47" s="13">
        <v>50.62</v>
      </c>
    </row>
    <row r="48" spans="2:10" ht="57.75" customHeight="1" x14ac:dyDescent="0.15">
      <c r="B48" s="14"/>
      <c r="C48" s="1141" t="s">
        <v>4</v>
      </c>
      <c r="D48" s="1141"/>
      <c r="E48" s="1142"/>
      <c r="F48" s="15">
        <v>3.83</v>
      </c>
      <c r="G48" s="16">
        <v>4.1399999999999997</v>
      </c>
      <c r="H48" s="16">
        <v>3.54</v>
      </c>
      <c r="I48" s="16">
        <v>4.0199999999999996</v>
      </c>
      <c r="J48" s="17">
        <v>2.2400000000000002</v>
      </c>
    </row>
    <row r="49" spans="2:10" ht="57.75" customHeight="1" thickBot="1" x14ac:dyDescent="0.2">
      <c r="B49" s="18"/>
      <c r="C49" s="1143" t="s">
        <v>5</v>
      </c>
      <c r="D49" s="1143"/>
      <c r="E49" s="1144"/>
      <c r="F49" s="19" t="s">
        <v>532</v>
      </c>
      <c r="G49" s="20">
        <v>1.52</v>
      </c>
      <c r="H49" s="20">
        <v>1.83</v>
      </c>
      <c r="I49" s="20">
        <v>2.2599999999999998</v>
      </c>
      <c r="J49" s="21" t="s">
        <v>533</v>
      </c>
    </row>
    <row r="50" spans="2:10" x14ac:dyDescent="0.15"/>
  </sheetData>
  <sheetProtection algorithmName="SHA-512" hashValue="RB7NZ1f4gBQD92OOeJQpGsEISPmdtk9g6K91Js9yP7zFgOOzsZOHNcVzv7zbwSVw4FloatfNSM3a2S4IGWAHJQ==" saltValue="i9MJ5mfGGGXy7pYIIiYP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F36" sqref="F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534</v>
      </c>
      <c r="D34" s="1151"/>
      <c r="E34" s="1152"/>
      <c r="F34" s="32">
        <v>22.31</v>
      </c>
      <c r="G34" s="33">
        <v>23.53</v>
      </c>
      <c r="H34" s="33">
        <v>22.48</v>
      </c>
      <c r="I34" s="33">
        <v>24.34</v>
      </c>
      <c r="J34" s="34">
        <v>25.21</v>
      </c>
      <c r="K34" s="22"/>
      <c r="L34" s="22"/>
      <c r="M34" s="22"/>
      <c r="N34" s="22"/>
      <c r="O34" s="22"/>
      <c r="P34" s="22"/>
    </row>
    <row r="35" spans="1:16" ht="39" customHeight="1" x14ac:dyDescent="0.15">
      <c r="A35" s="22"/>
      <c r="B35" s="35"/>
      <c r="C35" s="1145" t="s">
        <v>535</v>
      </c>
      <c r="D35" s="1146"/>
      <c r="E35" s="1147"/>
      <c r="F35" s="36">
        <v>3.82</v>
      </c>
      <c r="G35" s="37">
        <v>4.13</v>
      </c>
      <c r="H35" s="37">
        <v>3.53</v>
      </c>
      <c r="I35" s="37">
        <v>4.01</v>
      </c>
      <c r="J35" s="38">
        <v>2.2400000000000002</v>
      </c>
      <c r="K35" s="22"/>
      <c r="L35" s="22"/>
      <c r="M35" s="22"/>
      <c r="N35" s="22"/>
      <c r="O35" s="22"/>
      <c r="P35" s="22"/>
    </row>
    <row r="36" spans="1:16" ht="39" customHeight="1" x14ac:dyDescent="0.15">
      <c r="A36" s="22"/>
      <c r="B36" s="35"/>
      <c r="C36" s="1145" t="s">
        <v>536</v>
      </c>
      <c r="D36" s="1146"/>
      <c r="E36" s="1147"/>
      <c r="F36" s="36">
        <v>0.66</v>
      </c>
      <c r="G36" s="37">
        <v>0.37</v>
      </c>
      <c r="H36" s="37">
        <v>1.1200000000000001</v>
      </c>
      <c r="I36" s="37">
        <v>1.17</v>
      </c>
      <c r="J36" s="38">
        <v>1.32</v>
      </c>
      <c r="K36" s="22"/>
      <c r="L36" s="22"/>
      <c r="M36" s="22"/>
      <c r="N36" s="22"/>
      <c r="O36" s="22"/>
      <c r="P36" s="22"/>
    </row>
    <row r="37" spans="1:16" ht="39" customHeight="1" x14ac:dyDescent="0.15">
      <c r="A37" s="22"/>
      <c r="B37" s="35"/>
      <c r="C37" s="1145" t="s">
        <v>537</v>
      </c>
      <c r="D37" s="1146"/>
      <c r="E37" s="1147"/>
      <c r="F37" s="36">
        <v>0.55000000000000004</v>
      </c>
      <c r="G37" s="37">
        <v>1.27</v>
      </c>
      <c r="H37" s="37">
        <v>1.59</v>
      </c>
      <c r="I37" s="37">
        <v>1.37</v>
      </c>
      <c r="J37" s="38">
        <v>0.32</v>
      </c>
      <c r="K37" s="22"/>
      <c r="L37" s="22"/>
      <c r="M37" s="22"/>
      <c r="N37" s="22"/>
      <c r="O37" s="22"/>
      <c r="P37" s="22"/>
    </row>
    <row r="38" spans="1:16" ht="39" customHeight="1" x14ac:dyDescent="0.15">
      <c r="A38" s="22"/>
      <c r="B38" s="35"/>
      <c r="C38" s="1145" t="s">
        <v>538</v>
      </c>
      <c r="D38" s="1146"/>
      <c r="E38" s="1147"/>
      <c r="F38" s="36">
        <v>0.2</v>
      </c>
      <c r="G38" s="37">
        <v>0.36</v>
      </c>
      <c r="H38" s="37">
        <v>0.53</v>
      </c>
      <c r="I38" s="37">
        <v>0.35</v>
      </c>
      <c r="J38" s="38">
        <v>0.26</v>
      </c>
      <c r="K38" s="22"/>
      <c r="L38" s="22"/>
      <c r="M38" s="22"/>
      <c r="N38" s="22"/>
      <c r="O38" s="22"/>
      <c r="P38" s="22"/>
    </row>
    <row r="39" spans="1:16" ht="39" customHeight="1" x14ac:dyDescent="0.15">
      <c r="A39" s="22"/>
      <c r="B39" s="35"/>
      <c r="C39" s="1145" t="s">
        <v>539</v>
      </c>
      <c r="D39" s="1146"/>
      <c r="E39" s="1147"/>
      <c r="F39" s="36">
        <v>0</v>
      </c>
      <c r="G39" s="37">
        <v>0</v>
      </c>
      <c r="H39" s="37">
        <v>0</v>
      </c>
      <c r="I39" s="37">
        <v>0</v>
      </c>
      <c r="J39" s="38">
        <v>0</v>
      </c>
      <c r="K39" s="22"/>
      <c r="L39" s="22"/>
      <c r="M39" s="22"/>
      <c r="N39" s="22"/>
      <c r="O39" s="22"/>
      <c r="P39" s="22"/>
    </row>
    <row r="40" spans="1:16" ht="39" customHeight="1" x14ac:dyDescent="0.15">
      <c r="A40" s="22"/>
      <c r="B40" s="35"/>
      <c r="C40" s="1145" t="s">
        <v>540</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VKrGOrI2G39zfs6rUAEWR5K1JqtxGQ1AAal0D8zwUOR/6wBq40kZhemTYFgK3ATlmiNXLdpBQRNTrpjH8pLMA==" saltValue="QY2lFDBj36/RjGnPHBQq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8" zoomScaleSheetLayoutView="55" workbookViewId="0">
      <selection activeCell="K59" sqref="K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605</v>
      </c>
      <c r="L45" s="60">
        <v>598</v>
      </c>
      <c r="M45" s="60">
        <v>611</v>
      </c>
      <c r="N45" s="60">
        <v>603</v>
      </c>
      <c r="O45" s="61">
        <v>611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7</v>
      </c>
      <c r="L48" s="64">
        <v>9</v>
      </c>
      <c r="M48" s="64">
        <v>10</v>
      </c>
      <c r="N48" s="64">
        <v>15</v>
      </c>
      <c r="O48" s="65">
        <v>18</v>
      </c>
      <c r="P48" s="48"/>
      <c r="Q48" s="48"/>
      <c r="R48" s="48"/>
      <c r="S48" s="48"/>
      <c r="T48" s="48"/>
      <c r="U48" s="48"/>
    </row>
    <row r="49" spans="1:21" ht="30.75" customHeight="1" x14ac:dyDescent="0.15">
      <c r="A49" s="48"/>
      <c r="B49" s="1178"/>
      <c r="C49" s="1179"/>
      <c r="D49" s="62"/>
      <c r="E49" s="1155" t="s">
        <v>14</v>
      </c>
      <c r="F49" s="1155"/>
      <c r="G49" s="1155"/>
      <c r="H49" s="1155"/>
      <c r="I49" s="1155"/>
      <c r="J49" s="1156"/>
      <c r="K49" s="63">
        <v>58</v>
      </c>
      <c r="L49" s="64">
        <v>66</v>
      </c>
      <c r="M49" s="64">
        <v>77</v>
      </c>
      <c r="N49" s="64">
        <v>77</v>
      </c>
      <c r="O49" s="65">
        <v>77</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v>1</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445</v>
      </c>
      <c r="L52" s="64">
        <v>470</v>
      </c>
      <c r="M52" s="64">
        <v>472</v>
      </c>
      <c r="N52" s="64">
        <v>474</v>
      </c>
      <c r="O52" s="65">
        <v>479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226</v>
      </c>
      <c r="L53" s="69">
        <v>203</v>
      </c>
      <c r="M53" s="69">
        <v>226</v>
      </c>
      <c r="N53" s="69">
        <v>221</v>
      </c>
      <c r="O53" s="70">
        <v>227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BH/53GQvmAGXmuVqYC+ywNORGXUh0lzB0F3T5FlUUfegrU0rZSc71/oT/TpgI+/xm7tUUc4YHiDTYgZczbyPw==" saltValue="tzlrZ51uTN9Bj9C36ogBN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election activeCell="M52" sqref="M5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4809</v>
      </c>
      <c r="J41" s="356">
        <v>4649</v>
      </c>
      <c r="K41" s="356">
        <v>4712</v>
      </c>
      <c r="L41" s="356">
        <v>4928</v>
      </c>
      <c r="M41" s="357">
        <v>6231</v>
      </c>
    </row>
    <row r="42" spans="2:13" ht="27.75" customHeight="1" x14ac:dyDescent="0.15">
      <c r="B42" s="1186"/>
      <c r="C42" s="1187"/>
      <c r="D42" s="106"/>
      <c r="E42" s="1190" t="s">
        <v>32</v>
      </c>
      <c r="F42" s="1190"/>
      <c r="G42" s="1190"/>
      <c r="H42" s="1191"/>
      <c r="I42" s="358">
        <v>97</v>
      </c>
      <c r="J42" s="359">
        <v>56</v>
      </c>
      <c r="K42" s="359">
        <v>47</v>
      </c>
      <c r="L42" s="359">
        <v>22</v>
      </c>
      <c r="M42" s="360">
        <v>51</v>
      </c>
    </row>
    <row r="43" spans="2:13" ht="27.75" customHeight="1" x14ac:dyDescent="0.15">
      <c r="B43" s="1186"/>
      <c r="C43" s="1187"/>
      <c r="D43" s="106"/>
      <c r="E43" s="1190" t="s">
        <v>33</v>
      </c>
      <c r="F43" s="1190"/>
      <c r="G43" s="1190"/>
      <c r="H43" s="1191"/>
      <c r="I43" s="358">
        <v>138</v>
      </c>
      <c r="J43" s="359">
        <v>149</v>
      </c>
      <c r="K43" s="359">
        <v>167</v>
      </c>
      <c r="L43" s="359">
        <v>239</v>
      </c>
      <c r="M43" s="360">
        <v>257</v>
      </c>
    </row>
    <row r="44" spans="2:13" ht="27.75" customHeight="1" x14ac:dyDescent="0.15">
      <c r="B44" s="1186"/>
      <c r="C44" s="1187"/>
      <c r="D44" s="106"/>
      <c r="E44" s="1190" t="s">
        <v>34</v>
      </c>
      <c r="F44" s="1190"/>
      <c r="G44" s="1190"/>
      <c r="H44" s="1191"/>
      <c r="I44" s="358">
        <v>640</v>
      </c>
      <c r="J44" s="359">
        <v>706</v>
      </c>
      <c r="K44" s="359">
        <v>626</v>
      </c>
      <c r="L44" s="359">
        <v>563</v>
      </c>
      <c r="M44" s="360">
        <v>494</v>
      </c>
    </row>
    <row r="45" spans="2:13" ht="27.75" customHeight="1" x14ac:dyDescent="0.15">
      <c r="B45" s="1186"/>
      <c r="C45" s="1187"/>
      <c r="D45" s="106"/>
      <c r="E45" s="1190" t="s">
        <v>35</v>
      </c>
      <c r="F45" s="1190"/>
      <c r="G45" s="1190"/>
      <c r="H45" s="1191"/>
      <c r="I45" s="358">
        <v>696</v>
      </c>
      <c r="J45" s="359">
        <v>737</v>
      </c>
      <c r="K45" s="359">
        <v>711</v>
      </c>
      <c r="L45" s="359">
        <v>700</v>
      </c>
      <c r="M45" s="360">
        <v>697</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1452</v>
      </c>
      <c r="J50" s="359">
        <v>1491</v>
      </c>
      <c r="K50" s="359">
        <v>1644</v>
      </c>
      <c r="L50" s="359">
        <v>1672</v>
      </c>
      <c r="M50" s="360">
        <v>1695</v>
      </c>
    </row>
    <row r="51" spans="2:13" ht="27.75" customHeight="1" x14ac:dyDescent="0.15">
      <c r="B51" s="1186"/>
      <c r="C51" s="1187"/>
      <c r="D51" s="106"/>
      <c r="E51" s="1190" t="s">
        <v>42</v>
      </c>
      <c r="F51" s="1190"/>
      <c r="G51" s="1190"/>
      <c r="H51" s="1191"/>
      <c r="I51" s="358">
        <v>489</v>
      </c>
      <c r="J51" s="359">
        <v>541</v>
      </c>
      <c r="K51" s="359">
        <v>534</v>
      </c>
      <c r="L51" s="359">
        <v>487</v>
      </c>
      <c r="M51" s="360">
        <v>384</v>
      </c>
    </row>
    <row r="52" spans="2:13" ht="27.75" customHeight="1" x14ac:dyDescent="0.15">
      <c r="B52" s="1188"/>
      <c r="C52" s="1189"/>
      <c r="D52" s="106"/>
      <c r="E52" s="1190" t="s">
        <v>43</v>
      </c>
      <c r="F52" s="1190"/>
      <c r="G52" s="1190"/>
      <c r="H52" s="1191"/>
      <c r="I52" s="358">
        <v>3989</v>
      </c>
      <c r="J52" s="359">
        <v>3758</v>
      </c>
      <c r="K52" s="359">
        <v>3908</v>
      </c>
      <c r="L52" s="359">
        <v>4123</v>
      </c>
      <c r="M52" s="360">
        <v>4743</v>
      </c>
    </row>
    <row r="53" spans="2:13" ht="27.75" customHeight="1" thickBot="1" x14ac:dyDescent="0.2">
      <c r="B53" s="1192" t="s">
        <v>19</v>
      </c>
      <c r="C53" s="1193"/>
      <c r="D53" s="110"/>
      <c r="E53" s="1194" t="s">
        <v>44</v>
      </c>
      <c r="F53" s="1194"/>
      <c r="G53" s="1194"/>
      <c r="H53" s="1195"/>
      <c r="I53" s="361">
        <v>450</v>
      </c>
      <c r="J53" s="362">
        <v>507</v>
      </c>
      <c r="K53" s="362">
        <v>177</v>
      </c>
      <c r="L53" s="362">
        <v>169</v>
      </c>
      <c r="M53" s="363">
        <v>908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SQifzt0KGfLuystHObyl71ex3CcqGfnbwNl6C0hS7yjV6H6EZEec84Sv6w/yNw+l/CXfyXJADIgWBoeQc61uw==" saltValue="FO2+3c/aXNny9rY8ilJ5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9" zoomScale="70" zoomScaleNormal="70" zoomScaleSheetLayoutView="100" workbookViewId="0">
      <selection activeCell="H58" sqref="H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1303</v>
      </c>
      <c r="G55" s="122">
        <v>1354</v>
      </c>
      <c r="H55" s="123">
        <v>1349</v>
      </c>
    </row>
    <row r="56" spans="2:8" ht="52.5" customHeight="1" x14ac:dyDescent="0.15">
      <c r="B56" s="124"/>
      <c r="C56" s="1213" t="s">
        <v>47</v>
      </c>
      <c r="D56" s="1213"/>
      <c r="E56" s="1214"/>
      <c r="F56" s="125">
        <v>28</v>
      </c>
      <c r="G56" s="125">
        <v>28</v>
      </c>
      <c r="H56" s="126">
        <v>38</v>
      </c>
    </row>
    <row r="57" spans="2:8" ht="53.25" customHeight="1" x14ac:dyDescent="0.15">
      <c r="B57" s="124"/>
      <c r="C57" s="1215" t="s">
        <v>48</v>
      </c>
      <c r="D57" s="1215"/>
      <c r="E57" s="1216"/>
      <c r="F57" s="127">
        <v>366</v>
      </c>
      <c r="G57" s="127">
        <v>340</v>
      </c>
      <c r="H57" s="128">
        <v>355</v>
      </c>
    </row>
    <row r="58" spans="2:8" ht="45.75" customHeight="1" x14ac:dyDescent="0.15">
      <c r="B58" s="129"/>
      <c r="C58" s="1203" t="s">
        <v>554</v>
      </c>
      <c r="D58" s="1204"/>
      <c r="E58" s="1205"/>
      <c r="F58" s="130">
        <v>71</v>
      </c>
      <c r="G58" s="130">
        <v>100</v>
      </c>
      <c r="H58" s="131">
        <v>155</v>
      </c>
    </row>
    <row r="59" spans="2:8" ht="45.75" customHeight="1" x14ac:dyDescent="0.15">
      <c r="B59" s="129"/>
      <c r="C59" s="1203" t="s">
        <v>555</v>
      </c>
      <c r="D59" s="1204"/>
      <c r="E59" s="1205"/>
      <c r="F59" s="130">
        <v>141</v>
      </c>
      <c r="G59" s="130">
        <v>112</v>
      </c>
      <c r="H59" s="131">
        <v>83</v>
      </c>
    </row>
    <row r="60" spans="2:8" ht="45.75" customHeight="1" x14ac:dyDescent="0.15">
      <c r="B60" s="129"/>
      <c r="C60" s="1203" t="s">
        <v>556</v>
      </c>
      <c r="D60" s="1204"/>
      <c r="E60" s="1205"/>
      <c r="F60" s="130">
        <v>86</v>
      </c>
      <c r="G60" s="130">
        <v>66</v>
      </c>
      <c r="H60" s="131">
        <v>56</v>
      </c>
    </row>
    <row r="61" spans="2:8" ht="45.75" customHeight="1" x14ac:dyDescent="0.15">
      <c r="B61" s="129"/>
      <c r="C61" s="1203" t="s">
        <v>557</v>
      </c>
      <c r="D61" s="1204"/>
      <c r="E61" s="1205"/>
      <c r="F61" s="130">
        <v>50</v>
      </c>
      <c r="G61" s="130">
        <v>43</v>
      </c>
      <c r="H61" s="131">
        <v>40</v>
      </c>
    </row>
    <row r="62" spans="2:8" ht="45.75" customHeight="1" thickBot="1" x14ac:dyDescent="0.2">
      <c r="B62" s="132"/>
      <c r="C62" s="1206" t="s">
        <v>558</v>
      </c>
      <c r="D62" s="1207"/>
      <c r="E62" s="1208"/>
      <c r="F62" s="133">
        <v>9</v>
      </c>
      <c r="G62" s="133">
        <v>9</v>
      </c>
      <c r="H62" s="134">
        <v>9</v>
      </c>
    </row>
    <row r="63" spans="2:8" ht="52.5" customHeight="1" thickBot="1" x14ac:dyDescent="0.2">
      <c r="B63" s="135"/>
      <c r="C63" s="1209" t="s">
        <v>49</v>
      </c>
      <c r="D63" s="1209"/>
      <c r="E63" s="1210"/>
      <c r="F63" s="136">
        <v>1697</v>
      </c>
      <c r="G63" s="136">
        <v>1722</v>
      </c>
      <c r="H63" s="137">
        <v>1742</v>
      </c>
    </row>
    <row r="64" spans="2:8" x14ac:dyDescent="0.15"/>
  </sheetData>
  <sheetProtection algorithmName="SHA-512" hashValue="RYt9CRIV9oz0qfvptZpFbO2moFj+5u7Gha+jFjEl49ZKtR4jKkJSjmAHXZ05Eqhaing9AQa2jli8NoulBP30PQ==" saltValue="d/fSfYMyDb0cpaR2SGb2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133860</v>
      </c>
      <c r="E3" s="156"/>
      <c r="F3" s="157">
        <v>264232</v>
      </c>
      <c r="G3" s="158"/>
      <c r="H3" s="159"/>
    </row>
    <row r="4" spans="1:8" x14ac:dyDescent="0.15">
      <c r="A4" s="160"/>
      <c r="B4" s="161"/>
      <c r="C4" s="162"/>
      <c r="D4" s="163">
        <v>75959</v>
      </c>
      <c r="E4" s="164"/>
      <c r="F4" s="165">
        <v>133959</v>
      </c>
      <c r="G4" s="166"/>
      <c r="H4" s="167"/>
    </row>
    <row r="5" spans="1:8" x14ac:dyDescent="0.15">
      <c r="A5" s="148" t="s">
        <v>521</v>
      </c>
      <c r="B5" s="153"/>
      <c r="C5" s="154"/>
      <c r="D5" s="155">
        <v>134982</v>
      </c>
      <c r="E5" s="156"/>
      <c r="F5" s="157">
        <v>263613</v>
      </c>
      <c r="G5" s="158"/>
      <c r="H5" s="159"/>
    </row>
    <row r="6" spans="1:8" x14ac:dyDescent="0.15">
      <c r="A6" s="160"/>
      <c r="B6" s="161"/>
      <c r="C6" s="162"/>
      <c r="D6" s="163">
        <v>84072</v>
      </c>
      <c r="E6" s="164"/>
      <c r="F6" s="165">
        <v>128823</v>
      </c>
      <c r="G6" s="166"/>
      <c r="H6" s="167"/>
    </row>
    <row r="7" spans="1:8" x14ac:dyDescent="0.15">
      <c r="A7" s="148" t="s">
        <v>522</v>
      </c>
      <c r="B7" s="153"/>
      <c r="C7" s="154"/>
      <c r="D7" s="155">
        <v>231566</v>
      </c>
      <c r="E7" s="156"/>
      <c r="F7" s="157">
        <v>330026</v>
      </c>
      <c r="G7" s="158"/>
      <c r="H7" s="159"/>
    </row>
    <row r="8" spans="1:8" x14ac:dyDescent="0.15">
      <c r="A8" s="160"/>
      <c r="B8" s="161"/>
      <c r="C8" s="162"/>
      <c r="D8" s="163">
        <v>149429</v>
      </c>
      <c r="E8" s="164"/>
      <c r="F8" s="165">
        <v>141075</v>
      </c>
      <c r="G8" s="166"/>
      <c r="H8" s="167"/>
    </row>
    <row r="9" spans="1:8" x14ac:dyDescent="0.15">
      <c r="A9" s="148" t="s">
        <v>523</v>
      </c>
      <c r="B9" s="153"/>
      <c r="C9" s="154"/>
      <c r="D9" s="155">
        <v>330285</v>
      </c>
      <c r="E9" s="156"/>
      <c r="F9" s="157">
        <v>278179</v>
      </c>
      <c r="G9" s="158"/>
      <c r="H9" s="159"/>
    </row>
    <row r="10" spans="1:8" x14ac:dyDescent="0.15">
      <c r="A10" s="160"/>
      <c r="B10" s="161"/>
      <c r="C10" s="162"/>
      <c r="D10" s="163">
        <v>108561</v>
      </c>
      <c r="E10" s="164"/>
      <c r="F10" s="165">
        <v>122182</v>
      </c>
      <c r="G10" s="166"/>
      <c r="H10" s="167"/>
    </row>
    <row r="11" spans="1:8" x14ac:dyDescent="0.15">
      <c r="A11" s="148" t="s">
        <v>524</v>
      </c>
      <c r="B11" s="153"/>
      <c r="C11" s="154"/>
      <c r="D11" s="155">
        <v>744314</v>
      </c>
      <c r="E11" s="156"/>
      <c r="F11" s="157">
        <v>283153</v>
      </c>
      <c r="G11" s="158"/>
      <c r="H11" s="159"/>
    </row>
    <row r="12" spans="1:8" x14ac:dyDescent="0.15">
      <c r="A12" s="160"/>
      <c r="B12" s="161"/>
      <c r="C12" s="168"/>
      <c r="D12" s="163">
        <v>63649</v>
      </c>
      <c r="E12" s="164"/>
      <c r="F12" s="165">
        <v>127593</v>
      </c>
      <c r="G12" s="166"/>
      <c r="H12" s="167"/>
    </row>
    <row r="13" spans="1:8" x14ac:dyDescent="0.15">
      <c r="A13" s="148"/>
      <c r="B13" s="153"/>
      <c r="C13" s="169"/>
      <c r="D13" s="170">
        <v>315001</v>
      </c>
      <c r="E13" s="171"/>
      <c r="F13" s="172">
        <v>283841</v>
      </c>
      <c r="G13" s="173"/>
      <c r="H13" s="159"/>
    </row>
    <row r="14" spans="1:8" x14ac:dyDescent="0.15">
      <c r="A14" s="160"/>
      <c r="B14" s="161"/>
      <c r="C14" s="162"/>
      <c r="D14" s="163">
        <v>96334</v>
      </c>
      <c r="E14" s="164"/>
      <c r="F14" s="165">
        <v>130726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3.83</v>
      </c>
      <c r="C19" s="174">
        <f>ROUND(VALUE(SUBSTITUTE(実質収支比率等に係る経年分析!G$48,"▲","-")),2)</f>
        <v>4.1399999999999997</v>
      </c>
      <c r="D19" s="174">
        <f>ROUND(VALUE(SUBSTITUTE(実質収支比率等に係る経年分析!H$48,"▲","-")),2)</f>
        <v>3.54</v>
      </c>
      <c r="E19" s="174">
        <f>ROUND(VALUE(SUBSTITUTE(実質収支比率等に係る経年分析!I$48,"▲","-")),2)</f>
        <v>4.0199999999999996</v>
      </c>
      <c r="F19" s="174">
        <f>ROUND(VALUE(SUBSTITUTE(実質収支比率等に係る経年分析!J$48,"▲","-")),2)</f>
        <v>2.2400000000000002</v>
      </c>
    </row>
    <row r="20" spans="1:11" x14ac:dyDescent="0.15">
      <c r="A20" s="174" t="s">
        <v>53</v>
      </c>
      <c r="B20" s="174">
        <f>ROUND(VALUE(SUBSTITUTE(実質収支比率等に係る経年分析!F$47,"▲","-")),2)</f>
        <v>52.09</v>
      </c>
      <c r="C20" s="174">
        <f>ROUND(VALUE(SUBSTITUTE(実質収支比率等に係る経年分析!G$47,"▲","-")),2)</f>
        <v>50.6</v>
      </c>
      <c r="D20" s="174">
        <f>ROUND(VALUE(SUBSTITUTE(実質収支比率等に係る経年分析!H$47,"▲","-")),2)</f>
        <v>47.5</v>
      </c>
      <c r="E20" s="174">
        <f>ROUND(VALUE(SUBSTITUTE(実質収支比率等に係る経年分析!I$47,"▲","-")),2)</f>
        <v>50.63</v>
      </c>
      <c r="F20" s="174">
        <f>ROUND(VALUE(SUBSTITUTE(実質収支比率等に係る経年分析!J$47,"▲","-")),2)</f>
        <v>50.62</v>
      </c>
    </row>
    <row r="21" spans="1:11" x14ac:dyDescent="0.15">
      <c r="A21" s="174" t="s">
        <v>54</v>
      </c>
      <c r="B21" s="174">
        <f>IF(ISNUMBER(VALUE(SUBSTITUTE(実質収支比率等に係る経年分析!F$49,"▲","-"))),ROUND(VALUE(SUBSTITUTE(実質収支比率等に係る経年分析!F$49,"▲","-")),2),NA())</f>
        <v>-5.18</v>
      </c>
      <c r="C21" s="174">
        <f>IF(ISNUMBER(VALUE(SUBSTITUTE(実質収支比率等に係る経年分析!G$49,"▲","-"))),ROUND(VALUE(SUBSTITUTE(実質収支比率等に係る経年分析!G$49,"▲","-")),2),NA())</f>
        <v>1.52</v>
      </c>
      <c r="D21" s="174">
        <f>IF(ISNUMBER(VALUE(SUBSTITUTE(実質収支比率等に係る経年分析!H$49,"▲","-"))),ROUND(VALUE(SUBSTITUTE(実質収支比率等に係る経年分析!H$49,"▲","-")),2),NA())</f>
        <v>1.83</v>
      </c>
      <c r="E21" s="174">
        <f>IF(ISNUMBER(VALUE(SUBSTITUTE(実質収支比率等に係る経年分析!I$49,"▲","-"))),ROUND(VALUE(SUBSTITUTE(実質収支比率等に係る経年分析!I$49,"▲","-")),2),NA())</f>
        <v>2.2599999999999998</v>
      </c>
      <c r="F21" s="174">
        <f>IF(ISNUMBER(VALUE(SUBSTITUTE(実質収支比率等に係る経年分析!J$49,"▲","-"))),ROUND(VALUE(SUBSTITUTE(実質収支比率等に係る経年分析!J$49,"▲","-")),2),NA())</f>
        <v>-1.97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福島町浄化槽整備特別会計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0.26</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0.55000000000000004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1.1200000000000001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2.2400000000000002</v>
      </c>
    </row>
    <row r="36" spans="1:16" x14ac:dyDescent="0.15">
      <c r="A36" s="175" t="str">
        <f>IF(連結実質赤字比率に係る赤字・黒字の構成分析!C$34="",NA(),連結実質赤字比率に係る赤字・黒字の構成分析!C$34)</f>
        <v>福島町水道事業会計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23.53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24.34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25.21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445</v>
      </c>
      <c r="E42" s="176"/>
      <c r="F42" s="176"/>
      <c r="G42" s="176">
        <f>'実質公債費比率（分子）の構造'!L$52</f>
        <v>470</v>
      </c>
      <c r="H42" s="176"/>
      <c r="I42" s="176"/>
      <c r="J42" s="176">
        <f>'実質公債費比率（分子）の構造'!M$52</f>
        <v>472</v>
      </c>
      <c r="K42" s="176"/>
      <c r="L42" s="176"/>
      <c r="M42" s="176">
        <f>'実質公債費比率（分子）の構造'!N$52</f>
        <v>474</v>
      </c>
      <c r="N42" s="176"/>
      <c r="O42" s="176"/>
      <c r="P42" s="176">
        <f>'実質公債費比率（分子）の構造'!O$52</f>
        <v>479</v>
      </c>
    </row>
    <row r="43" spans="1:16" x14ac:dyDescent="0.15">
      <c r="A43" s="176" t="s">
        <v>16</v>
      </c>
      <c r="B43" s="176">
        <f>'実質公債費比率（分子）の構造'!K$51</f>
        <v>1</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58</v>
      </c>
      <c r="C45" s="176"/>
      <c r="D45" s="176"/>
      <c r="E45" s="176">
        <f>'実質公債費比率（分子）の構造'!L$49</f>
        <v>66</v>
      </c>
      <c r="F45" s="176"/>
      <c r="G45" s="176"/>
      <c r="H45" s="176">
        <f>'実質公債費比率（分子）の構造'!M$49</f>
        <v>77</v>
      </c>
      <c r="I45" s="176"/>
      <c r="J45" s="176"/>
      <c r="K45" s="176">
        <f>'実質公債費比率（分子）の構造'!N$49</f>
        <v>77</v>
      </c>
      <c r="L45" s="176"/>
      <c r="M45" s="176"/>
      <c r="N45" s="176">
        <f>'実質公債費比率（分子）の構造'!O$49</f>
        <v>77</v>
      </c>
      <c r="O45" s="176"/>
      <c r="P45" s="176"/>
    </row>
    <row r="46" spans="1:16" x14ac:dyDescent="0.15">
      <c r="A46" s="176" t="s">
        <v>64</v>
      </c>
      <c r="B46" s="176">
        <f>'実質公債費比率（分子）の構造'!K$48</f>
        <v>7</v>
      </c>
      <c r="C46" s="176"/>
      <c r="D46" s="176"/>
      <c r="E46" s="176">
        <f>'実質公債費比率（分子）の構造'!L$48</f>
        <v>9</v>
      </c>
      <c r="F46" s="176"/>
      <c r="G46" s="176"/>
      <c r="H46" s="176">
        <f>'実質公債費比率（分子）の構造'!M$48</f>
        <v>10</v>
      </c>
      <c r="I46" s="176"/>
      <c r="J46" s="176"/>
      <c r="K46" s="176">
        <f>'実質公債費比率（分子）の構造'!N$48</f>
        <v>15</v>
      </c>
      <c r="L46" s="176"/>
      <c r="M46" s="176"/>
      <c r="N46" s="176">
        <f>'実質公債費比率（分子）の構造'!O$48</f>
        <v>18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605</v>
      </c>
      <c r="C49" s="176"/>
      <c r="D49" s="176"/>
      <c r="E49" s="176">
        <f>'実質公債費比率（分子）の構造'!L$45</f>
        <v>598</v>
      </c>
      <c r="F49" s="176"/>
      <c r="G49" s="176"/>
      <c r="H49" s="176">
        <f>'実質公債費比率（分子）の構造'!M$45</f>
        <v>611</v>
      </c>
      <c r="I49" s="176"/>
      <c r="J49" s="176"/>
      <c r="K49" s="176">
        <f>'実質公債費比率（分子）の構造'!N$45</f>
        <v>603</v>
      </c>
      <c r="L49" s="176"/>
      <c r="M49" s="176"/>
      <c r="N49" s="176">
        <f>'実質公債費比率（分子）の構造'!O$45</f>
        <v>611</v>
      </c>
      <c r="O49" s="176"/>
      <c r="P49" s="176"/>
    </row>
    <row r="50" spans="1:16" x14ac:dyDescent="0.15">
      <c r="A50" s="176" t="s">
        <v>67</v>
      </c>
      <c r="B50" s="176" t="e">
        <f>NA()</f>
        <v>#N/A</v>
      </c>
      <c r="C50" s="176">
        <f>IF(ISNUMBER('実質公債費比率（分子）の構造'!K$53),'実質公債費比率（分子）の構造'!K$53,NA())</f>
        <v>226</v>
      </c>
      <c r="D50" s="176" t="e">
        <f>NA()</f>
        <v>#N/A</v>
      </c>
      <c r="E50" s="176" t="e">
        <f>NA()</f>
        <v>#N/A</v>
      </c>
      <c r="F50" s="176">
        <f>IF(ISNUMBER('実質公債費比率（分子）の構造'!L$53),'実質公債費比率（分子）の構造'!L$53,NA())</f>
        <v>203</v>
      </c>
      <c r="G50" s="176" t="e">
        <f>NA()</f>
        <v>#N/A</v>
      </c>
      <c r="H50" s="176" t="e">
        <f>NA()</f>
        <v>#N/A</v>
      </c>
      <c r="I50" s="176">
        <f>IF(ISNUMBER('実質公債費比率（分子）の構造'!M$53),'実質公債費比率（分子）の構造'!M$53,NA())</f>
        <v>226</v>
      </c>
      <c r="J50" s="176" t="e">
        <f>NA()</f>
        <v>#N/A</v>
      </c>
      <c r="K50" s="176" t="e">
        <f>NA()</f>
        <v>#N/A</v>
      </c>
      <c r="L50" s="176">
        <f>IF(ISNUMBER('実質公債費比率（分子）の構造'!N$53),'実質公債費比率（分子）の構造'!N$53,NA())</f>
        <v>221</v>
      </c>
      <c r="M50" s="176" t="e">
        <f>NA()</f>
        <v>#N/A</v>
      </c>
      <c r="N50" s="176" t="e">
        <f>NA()</f>
        <v>#N/A</v>
      </c>
      <c r="O50" s="176">
        <f>IF(ISNUMBER('実質公債費比率（分子）の構造'!O$53),'実質公債費比率（分子）の構造'!O$53,NA())</f>
        <v>227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3989</v>
      </c>
      <c r="E56" s="175"/>
      <c r="F56" s="175"/>
      <c r="G56" s="175">
        <f>'将来負担比率（分子）の構造'!J$52</f>
        <v>3758</v>
      </c>
      <c r="H56" s="175"/>
      <c r="I56" s="175"/>
      <c r="J56" s="175">
        <f>'将来負担比率（分子）の構造'!K$52</f>
        <v>3908</v>
      </c>
      <c r="K56" s="175"/>
      <c r="L56" s="175"/>
      <c r="M56" s="175">
        <f>'将来負担比率（分子）の構造'!L$52</f>
        <v>4123</v>
      </c>
      <c r="N56" s="175"/>
      <c r="O56" s="175"/>
      <c r="P56" s="175">
        <f>'将来負担比率（分子）の構造'!M$52</f>
        <v>4743</v>
      </c>
    </row>
    <row r="57" spans="1:16" x14ac:dyDescent="0.15">
      <c r="A57" s="175" t="s">
        <v>42</v>
      </c>
      <c r="B57" s="175"/>
      <c r="C57" s="175"/>
      <c r="D57" s="175">
        <f>'将来負担比率（分子）の構造'!I$51</f>
        <v>489</v>
      </c>
      <c r="E57" s="175"/>
      <c r="F57" s="175"/>
      <c r="G57" s="175">
        <f>'将来負担比率（分子）の構造'!J$51</f>
        <v>541</v>
      </c>
      <c r="H57" s="175"/>
      <c r="I57" s="175"/>
      <c r="J57" s="175">
        <f>'将来負担比率（分子）の構造'!K$51</f>
        <v>534</v>
      </c>
      <c r="K57" s="175"/>
      <c r="L57" s="175"/>
      <c r="M57" s="175">
        <f>'将来負担比率（分子）の構造'!L$51</f>
        <v>487</v>
      </c>
      <c r="N57" s="175"/>
      <c r="O57" s="175"/>
      <c r="P57" s="175">
        <f>'将来負担比率（分子）の構造'!M$51</f>
        <v>384</v>
      </c>
    </row>
    <row r="58" spans="1:16" x14ac:dyDescent="0.15">
      <c r="A58" s="175" t="s">
        <v>41</v>
      </c>
      <c r="B58" s="175"/>
      <c r="C58" s="175"/>
      <c r="D58" s="175">
        <f>'将来負担比率（分子）の構造'!I$50</f>
        <v>1452</v>
      </c>
      <c r="E58" s="175"/>
      <c r="F58" s="175"/>
      <c r="G58" s="175">
        <f>'将来負担比率（分子）の構造'!J$50</f>
        <v>1491</v>
      </c>
      <c r="H58" s="175"/>
      <c r="I58" s="175"/>
      <c r="J58" s="175">
        <f>'将来負担比率（分子）の構造'!K$50</f>
        <v>1644</v>
      </c>
      <c r="K58" s="175"/>
      <c r="L58" s="175"/>
      <c r="M58" s="175">
        <f>'将来負担比率（分子）の構造'!L$50</f>
        <v>1672</v>
      </c>
      <c r="N58" s="175"/>
      <c r="O58" s="175"/>
      <c r="P58" s="175">
        <f>'将来負担比率（分子）の構造'!M$50</f>
        <v>1695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696</v>
      </c>
      <c r="C62" s="175"/>
      <c r="D62" s="175"/>
      <c r="E62" s="175">
        <f>'将来負担比率（分子）の構造'!J$45</f>
        <v>737</v>
      </c>
      <c r="F62" s="175"/>
      <c r="G62" s="175"/>
      <c r="H62" s="175">
        <f>'将来負担比率（分子）の構造'!K$45</f>
        <v>711</v>
      </c>
      <c r="I62" s="175"/>
      <c r="J62" s="175"/>
      <c r="K62" s="175">
        <f>'将来負担比率（分子）の構造'!L$45</f>
        <v>700</v>
      </c>
      <c r="L62" s="175"/>
      <c r="M62" s="175"/>
      <c r="N62" s="175">
        <f>'将来負担比率（分子）の構造'!M$45</f>
        <v>697</v>
      </c>
      <c r="O62" s="175"/>
      <c r="P62" s="175"/>
    </row>
    <row r="63" spans="1:16" x14ac:dyDescent="0.15">
      <c r="A63" s="175" t="s">
        <v>34</v>
      </c>
      <c r="B63" s="175">
        <f>'将来負担比率（分子）の構造'!I$44</f>
        <v>640</v>
      </c>
      <c r="C63" s="175"/>
      <c r="D63" s="175"/>
      <c r="E63" s="175">
        <f>'将来負担比率（分子）の構造'!J$44</f>
        <v>706</v>
      </c>
      <c r="F63" s="175"/>
      <c r="G63" s="175"/>
      <c r="H63" s="175">
        <f>'将来負担比率（分子）の構造'!K$44</f>
        <v>626</v>
      </c>
      <c r="I63" s="175"/>
      <c r="J63" s="175"/>
      <c r="K63" s="175">
        <f>'将来負担比率（分子）の構造'!L$44</f>
        <v>563</v>
      </c>
      <c r="L63" s="175"/>
      <c r="M63" s="175"/>
      <c r="N63" s="175">
        <f>'将来負担比率（分子）の構造'!M$44</f>
        <v>494</v>
      </c>
      <c r="O63" s="175"/>
      <c r="P63" s="175"/>
    </row>
    <row r="64" spans="1:16" x14ac:dyDescent="0.15">
      <c r="A64" s="175" t="s">
        <v>33</v>
      </c>
      <c r="B64" s="175">
        <f>'将来負担比率（分子）の構造'!I$43</f>
        <v>138</v>
      </c>
      <c r="C64" s="175"/>
      <c r="D64" s="175"/>
      <c r="E64" s="175">
        <f>'将来負担比率（分子）の構造'!J$43</f>
        <v>149</v>
      </c>
      <c r="F64" s="175"/>
      <c r="G64" s="175"/>
      <c r="H64" s="175">
        <f>'将来負担比率（分子）の構造'!K$43</f>
        <v>167</v>
      </c>
      <c r="I64" s="175"/>
      <c r="J64" s="175"/>
      <c r="K64" s="175">
        <f>'将来負担比率（分子）の構造'!L$43</f>
        <v>239</v>
      </c>
      <c r="L64" s="175"/>
      <c r="M64" s="175"/>
      <c r="N64" s="175">
        <f>'将来負担比率（分子）の構造'!M$43</f>
        <v>257</v>
      </c>
      <c r="O64" s="175"/>
      <c r="P64" s="175"/>
    </row>
    <row r="65" spans="1:16" x14ac:dyDescent="0.15">
      <c r="A65" s="175" t="s">
        <v>32</v>
      </c>
      <c r="B65" s="175">
        <f>'将来負担比率（分子）の構造'!I$42</f>
        <v>97</v>
      </c>
      <c r="C65" s="175"/>
      <c r="D65" s="175"/>
      <c r="E65" s="175">
        <f>'将来負担比率（分子）の構造'!J$42</f>
        <v>56</v>
      </c>
      <c r="F65" s="175"/>
      <c r="G65" s="175"/>
      <c r="H65" s="175">
        <f>'将来負担比率（分子）の構造'!K$42</f>
        <v>47</v>
      </c>
      <c r="I65" s="175"/>
      <c r="J65" s="175"/>
      <c r="K65" s="175">
        <f>'将来負担比率（分子）の構造'!L$42</f>
        <v>22</v>
      </c>
      <c r="L65" s="175"/>
      <c r="M65" s="175"/>
      <c r="N65" s="175">
        <f>'将来負担比率（分子）の構造'!M$42</f>
        <v>51</v>
      </c>
      <c r="O65" s="175"/>
      <c r="P65" s="175"/>
    </row>
    <row r="66" spans="1:16" x14ac:dyDescent="0.15">
      <c r="A66" s="175" t="s">
        <v>31</v>
      </c>
      <c r="B66" s="175">
        <f>'将来負担比率（分子）の構造'!I$41</f>
        <v>4809</v>
      </c>
      <c r="C66" s="175"/>
      <c r="D66" s="175"/>
      <c r="E66" s="175">
        <f>'将来負担比率（分子）の構造'!J$41</f>
        <v>4649</v>
      </c>
      <c r="F66" s="175"/>
      <c r="G66" s="175"/>
      <c r="H66" s="175">
        <f>'将来負担比率（分子）の構造'!K$41</f>
        <v>4712</v>
      </c>
      <c r="I66" s="175"/>
      <c r="J66" s="175"/>
      <c r="K66" s="175">
        <f>'将来負担比率（分子）の構造'!L$41</f>
        <v>4928</v>
      </c>
      <c r="L66" s="175"/>
      <c r="M66" s="175"/>
      <c r="N66" s="175">
        <f>'将来負担比率（分子）の構造'!M$41</f>
        <v>6231</v>
      </c>
      <c r="O66" s="175"/>
      <c r="P66" s="175"/>
    </row>
    <row r="67" spans="1:16" x14ac:dyDescent="0.15">
      <c r="A67" s="175" t="s">
        <v>71</v>
      </c>
      <c r="B67" s="175" t="e">
        <f>NA()</f>
        <v>#N/A</v>
      </c>
      <c r="C67" s="175">
        <f>IF(ISNUMBER('将来負担比率（分子）の構造'!I$53), IF('将来負担比率（分子）の構造'!I$53 &lt; 0, 0, '将来負担比率（分子）の構造'!I$53), NA())</f>
        <v>450</v>
      </c>
      <c r="D67" s="175" t="e">
        <f>NA()</f>
        <v>#N/A</v>
      </c>
      <c r="E67" s="175" t="e">
        <f>NA()</f>
        <v>#N/A</v>
      </c>
      <c r="F67" s="175">
        <f>IF(ISNUMBER('将来負担比率（分子）の構造'!J$53), IF('将来負担比率（分子）の構造'!J$53 &lt; 0, 0, '将来負担比率（分子）の構造'!J$53), NA())</f>
        <v>507</v>
      </c>
      <c r="G67" s="175" t="e">
        <f>NA()</f>
        <v>#N/A</v>
      </c>
      <c r="H67" s="175" t="e">
        <f>NA()</f>
        <v>#N/A</v>
      </c>
      <c r="I67" s="175">
        <f>IF(ISNUMBER('将来負担比率（分子）の構造'!K$53), IF('将来負担比率（分子）の構造'!K$53 &lt; 0, 0, '将来負担比率（分子）の構造'!K$53), NA())</f>
        <v>177</v>
      </c>
      <c r="J67" s="175" t="e">
        <f>NA()</f>
        <v>#N/A</v>
      </c>
      <c r="K67" s="175" t="e">
        <f>NA()</f>
        <v>#N/A</v>
      </c>
      <c r="L67" s="175">
        <f>IF(ISNUMBER('将来負担比率（分子）の構造'!L$53), IF('将来負担比率（分子）の構造'!L$53 &lt; 0, 0, '将来負担比率（分子）の構造'!L$53), NA())</f>
        <v>169</v>
      </c>
      <c r="M67" s="175" t="e">
        <f>NA()</f>
        <v>#N/A</v>
      </c>
      <c r="N67" s="175" t="e">
        <f>NA()</f>
        <v>#N/A</v>
      </c>
      <c r="O67" s="175">
        <f>IF(ISNUMBER('将来負担比率（分子）の構造'!M$53), IF('将来負担比率（分子）の構造'!M$53 &lt; 0, 0, '将来負担比率（分子）の構造'!M$53), NA())</f>
        <v>908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1303</v>
      </c>
      <c r="C72" s="179">
        <f>基金残高に係る経年分析!G55</f>
        <v>1354</v>
      </c>
      <c r="D72" s="179">
        <f>基金残高に係る経年分析!H55</f>
        <v>1349</v>
      </c>
    </row>
    <row r="73" spans="1:16" x14ac:dyDescent="0.15">
      <c r="A73" s="178" t="s">
        <v>74</v>
      </c>
      <c r="B73" s="179">
        <f>基金残高に係る経年分析!F56</f>
        <v>28</v>
      </c>
      <c r="C73" s="179">
        <f>基金残高に係る経年分析!G56</f>
        <v>28</v>
      </c>
      <c r="D73" s="179">
        <f>基金残高に係る経年分析!H56</f>
        <v>38</v>
      </c>
    </row>
    <row r="74" spans="1:16" x14ac:dyDescent="0.15">
      <c r="A74" s="178" t="s">
        <v>75</v>
      </c>
      <c r="B74" s="179">
        <f>基金残高に係る経年分析!F57</f>
        <v>366</v>
      </c>
      <c r="C74" s="179">
        <f>基金残高に係る経年分析!G57</f>
        <v>340</v>
      </c>
      <c r="D74" s="179">
        <f>基金残高に係る経年分析!H57</f>
        <v>355</v>
      </c>
    </row>
  </sheetData>
  <sheetProtection algorithmName="SHA-512" hashValue="2tNg/hpRAQKLjdTu08g+GGGSanJ058KK68h85CTQ1Cq5bg1ZuNS1QSjTuKArOFwNI4Vwyv0JIjjvkaf5FdcFjQ==" saltValue="g1F9232od5y9jED6IUOU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澤田　元気</cp:lastModifiedBy>
  <cp:lastPrinted>2025-03-10T23:47:56Z</cp:lastPrinted>
  <dcterms:created xsi:type="dcterms:W3CDTF">2025-02-19T00:02:28Z</dcterms:created>
  <dcterms:modified xsi:type="dcterms:W3CDTF">2025-03-11T00:09:32Z</dcterms:modified>
  <cp:category/>
</cp:coreProperties>
</file>